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906" activeTab="0"/>
  </bookViews>
  <sheets>
    <sheet name="PAA USME 2017" sheetId="1" r:id="rId1"/>
  </sheets>
  <externalReferences>
    <externalReference r:id="rId4"/>
    <externalReference r:id="rId5"/>
  </externalReferences>
  <definedNames>
    <definedName name="___xlnm.Print_Area">NA()</definedName>
    <definedName name="___xlnm.Print_Area_1">#REF!</definedName>
    <definedName name="___xlnm.Print_Titles">NA()</definedName>
    <definedName name="___xlnm.Print_Titles_1">#REF!</definedName>
    <definedName name="__xlnm.Print_Area">NA()</definedName>
    <definedName name="__xlnm.Print_Area_1">#REF!</definedName>
    <definedName name="__xlnm.Print_Titles">NA()</definedName>
    <definedName name="__xlnm.Print_Titles_1">#REF!</definedName>
    <definedName name="GEOREFERENCIABLE">'[1]Desplelables'!$A$6:$A$7</definedName>
    <definedName name="LOCALIDAD">'[1]Desplelables'!$G$21:$G$40</definedName>
  </definedNames>
  <calcPr fullCalcOnLoad="1"/>
</workbook>
</file>

<file path=xl/comments1.xml><?xml version="1.0" encoding="utf-8"?>
<comments xmlns="http://schemas.openxmlformats.org/spreadsheetml/2006/main">
  <authors>
    <author>Autor</author>
  </authors>
  <commentList>
    <comment ref="I51" authorId="0">
      <text>
        <r>
          <rPr>
            <b/>
            <sz val="9"/>
            <rFont val="Tahoma"/>
            <family val="2"/>
          </rPr>
          <t>Autor:</t>
        </r>
        <r>
          <rPr>
            <sz val="9"/>
            <rFont val="Tahoma"/>
            <family val="2"/>
          </rPr>
          <t xml:space="preserve">
PENDIENTE INCORPORAR EL VALOR DE LA CONSULTORÍA</t>
        </r>
      </text>
    </comment>
  </commentList>
</comments>
</file>

<file path=xl/sharedStrings.xml><?xml version="1.0" encoding="utf-8"?>
<sst xmlns="http://schemas.openxmlformats.org/spreadsheetml/2006/main" count="910" uniqueCount="271">
  <si>
    <t>NO</t>
  </si>
  <si>
    <t>Códigos UNSPSC</t>
  </si>
  <si>
    <t>Descripción</t>
  </si>
  <si>
    <t>¿Se requieren vigencias futuras?</t>
  </si>
  <si>
    <t>Estado de solicitud de vigencias futuras</t>
  </si>
  <si>
    <t>Datos de contacto del responsable</t>
  </si>
  <si>
    <t>3 MESES</t>
  </si>
  <si>
    <t>Nombre</t>
  </si>
  <si>
    <t>Licitación Pública</t>
  </si>
  <si>
    <t>INVERSIÓN</t>
  </si>
  <si>
    <t>N.A</t>
  </si>
  <si>
    <t>8 MESES</t>
  </si>
  <si>
    <t>6 MESES</t>
  </si>
  <si>
    <t>5 MESES</t>
  </si>
  <si>
    <t>CONTRATAR EL SUMINISTRO DE MATERIALES Y ELEMENTOS PEDAGÓGICOS Y DIDÁCTICOS NECESARIOS PARA LA DOTACIÓN DE LA I.E.D OPERADOS  POR LA SECRETARIA DISTRITAL DE EDUCACIÓN EN LA LOCALIDAD DE USME, DE CONFORMIDAD  CON LAS ESPECIFICACIONES Y CANTIDADES ESTABLECIDAS EN LA FICHA TÉCNICA</t>
  </si>
  <si>
    <t>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</si>
  <si>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9 MESES</t>
  </si>
  <si>
    <t>FUNCIONAMIENTO</t>
  </si>
  <si>
    <t>REALIZAR LA CONSULTORÍA PARA ADECUAR JARDINES INFANTILES DE LA SECRETARIA DE INTEGRACIÓN SOCIAL</t>
  </si>
  <si>
    <t>2 MESES</t>
  </si>
  <si>
    <t>AUNAR ESFUERZOS INTERADMINISTRATIVOS PARA EL SUMINISTRO DE AYUDAS TÉCNICAS NO INCLUIDAS EN EL POS PARA PERSONAS CON DISCAPACIDAD, RESIDENTES EN LA LOCALIDAD DE USME, EN DESARROLLO DE LA POLÍTICA PÚBLICA DISTRITAL DE DISCAPACIDAD, CONFORME A LOS LINEAMIENTOS TÉCNICOS ESTABLECIDOS POR LA SECRETARIA DISTRITAL DE SALUD, FINANCIADO CON RECURSOS DEL FONDO DE DESARROLLO LOCAL DE USME</t>
  </si>
  <si>
    <t>Construir malla vial local urbana de conformidad con las especificaciones técnicas del sector  y los estudios y diseños aprobados</t>
  </si>
  <si>
    <t>Realizar la interventoría técnica administrativa financiera ambiental y jurídica del contrato tiene por objeto: Realizar la promoción y el apoyo al a ejercicios de convivencia ciudadana en la localidad de conformidad con los diagnósticos locales y los lineamientos técnicos del sector</t>
  </si>
  <si>
    <t>Realizar la interventoría técnica administrativa financiera ambiental y jurídica del contrato tiene por objeto: Promocionar  el emprendimiento y autosostenibilidad local beneficiando a la ciudadanía de la ruralidad  a través del apoyo de los emprendimientos de mayor impacto en el territorio</t>
  </si>
  <si>
    <t>CONTRATAR A MONTO AGOTABLE, A PRECIOS UNITARIOS FIJOS Y SIN FORMULA DE REAJUSTE, EL SUMINISTRO DE INSUMOS Y ELEMENTOS AGROPECUARIOS Y FORESTALES PARA LA UNIDAD LOCAL DE ASISTENCIA TÉCNICA AGROPECUARIA ULATA DE USME.</t>
  </si>
  <si>
    <t>PRESTAR LOS SERVICIOS TECNICOS Y OPERATIVOS PARA LLEVAR A CABO DEMOLICIONES DE INMUEBLES EN PREDIOS PRIVADOS Y BIENES DE USO PUBLICO, EN FORMA PARCIAL O TOTAL, EN LA LOCALIDAD DE USME, DE CONFORMIDAD CON ACTUACIONES ADMINISTRATIVAS CONOCIDAS EN LA OFICINA ASESORA DE OBRAS, ASÍ COMO LAS ACTUACIONES ADMINISTRATIVAS POR OCUPACIÓN INDEBIDA DEL ESPACIO PUBLICO Y HECHOS NOTORIOS CONOCIDOS POR LA OFICINA ASESORA JURÍDICA, INSPECCIONES DE POLICÍA Y LAS ORDENADAS POR LAS DIFERENTES ENTIDADES DISTRITALES, EN CUMPLIMIENTO DE FALLOS PROFERIDOS DENTRO DE LAS ACTUACIONES ADMINISTRATIVAS EN LA</t>
  </si>
  <si>
    <t>SERVICIOS DE APOYO TECNICO A LA ALS, MONTO AGOTABLE Y PRECIO UNITARIO, DE ACTIVIDADES EN METROLOGIA LEGAL EN LA MODALIDAD DE VERIFICACION DE EQUIPOS E INSTRUMENTOS DE MEDICION, BASCULAS COMERCIALES Y SURTIDORES DE COMBUSTIBLES DERIVADOS DEL PETROLEO, SUPERVISION E INSPECCION DE LOS MISMOS EN ESTABLECIMIENTOS DE COMERCIO, ESTACIONES DE SERVICIO, SUPERMERCADOS DE CADENA, MERCADOS MOVILES, AGRICOLAS Y MERCADOS EN GENERAL DE LA ALS</t>
  </si>
  <si>
    <t>CONTRATAR A MONTO AGOTABLE, A PRECIOS UNITARIOS FIJOS Y SIN FORMULA DE REAJUSTE, EL SUMINISTRO DE MATERIALES, INSUMOS Y ELEMENTOS PARA LA  DOTACIÓN DE LA NUEVA SEDE DE LA ALCALDIA LOCAL DE USME DE CONFORMIDAD CON LAS ESPECIFICACIONES TÉCNICAS</t>
  </si>
  <si>
    <t>REALIZAR LA INTERVENTORÍA TÉCNICA ADMINISTRATIVA FINANCIERA AMBIENTAL Y JURÍDICA DEL CONTRATO TIENE POR OBJETO: REALIZAR LA ADMINISTRACION MANTENIMIENTO PREVENTIVO Y CORRECTIVO INCLUIDO EL SUMINISTRO DE REPUESTOS INSUMOS Y MATERIALES PARA LA OPERACION DEL PARQUE AUTOMOTOR Y LA MAQUINARIA PESADA  DE PROPIEDAD DEL FDLU PARA GARANTIZAR TANTO EL TRANSPORTE DE PERSONAL LA CONSTRUCCION INTERVENCION Y MANTENIMIENTO DE LAS VIAS DE LA LOCALIDAD</t>
  </si>
  <si>
    <t>CONTRATAR EL SERVICIO DE APOYO A LAS ACCIONES DE INSPECCIÓN, VIGILANCIA Y CONTROL REQUERIDOS POR LA ALCAIDÍA LOCAL DE USME DE  CONFORMIDAD CON LAS ESPECIFICACIONES RECIBIDAS POR EL SECTOR</t>
  </si>
  <si>
    <t>Realizar el suministro, para fortalecimiento de las organizaciones, instancias y expresiones sociales ciudadanas para la participación de conformidad con las especificaciones técnicas requeridas.</t>
  </si>
  <si>
    <t>CONSTRUIR E INTEVERNIR PARQUES VECINALES Y/O DE BOLSILLO DE CONFORMIDAD CON LOS ESTUDIOS Y DISEÑOS</t>
  </si>
  <si>
    <t>REALIZAR LA INTERVENTORÍA TÉCNICA ADMINISTRATIVA FINANCIERA AMBIENTAL Y JURÍDICA DEL CONTRATO TIENE POR OBJETO: IMPLEMENTAR ACCIONES INTEGRALES QUE RECUPEREN Y PROMUEVAN LA RIQUEZA AMBIENTAL DE LA LOCALIDAD INCORPORANDO COMPONENTES: PEDAGÓGICOS, CORRECTIVOS, Y DE PARTICIPACIÓN ADECUANDO SENDEROS PARA LA RECREACIÓN PASIVA EN LAS ZONAS URBANAS Y  CULTURALES Y DE CONSERVACIÓN EN LAS ZONAS RURALES, GARANTIZANDO SU MANTENIMIENTO</t>
  </si>
  <si>
    <t>REALIZAR LA EJECUCION DEL PROYECTO FORMADOR DE FORMADORES EN SU COMPONENTE: "BENEFICIAR 120 PERSONAS ANUALMENTE EN PROCESOS DE FORMACION Y CAPACITACION PARA LA PARTICIPACION Y LA ORGANIZACION SOCIAL".</t>
  </si>
  <si>
    <t>Teléfono</t>
  </si>
  <si>
    <t>REALIZAR LA ADMINISTRACIÓN, MANTENIMIENTO PREVENTIVO Y CORRECTIVO INCLUIDO EL SUMINISTRO DE REPUESTOS E INSUMOS, SUMINISTRO DE COMBUSTIBLES,CERTIFICADO DE GASES, OPERACIÓN DEL PARQUE AUTOMOTOR Y : MAQUINARIA PESADA DE PROPIEDAD DEL FONDO DE DESARROLLO LOCAL DE USME, PARA EL TRANSPORTE Y MANTENIMIENTO DE VIAS DE LA LOCALIDAD</t>
  </si>
  <si>
    <t>PRESTAR EL SERVICIO DE VIGILANCIA Y SEGURIDAD PRIVADA PARA LAS INSTALACIONES DEL FONDO DE DESARROLLO LOCAL DE USME</t>
  </si>
  <si>
    <t>SUMINISTRO DE MATERIAL IMPRESO Y/O PUBLICITARIO PARA LAS DIFERENTES DEPENDENCIAS DEL FONDO DE DESARROLLO LOCAL DE USME DE CONFORMIDAD CON LAS ESPECIFICACIONES TÉCNICAS</t>
  </si>
  <si>
    <t>CONTRATACIÓN DE PÓLIZAS DE SEGUROS QUE COBIJEN CONTRA TODO RIESGO LOS BIENES MUEBLES DE PROPIEDAD DE LA ALCALDÍA LOCAL DE USME -FONDO DE DESARROLLO LOCAL-  DE CONFORMIDAD CON EL INVENTARIO ACTUALIZADO.</t>
  </si>
  <si>
    <t>CONTRATAR LA EXPEDICIÓN DE PÓLIZA DE SEGURO DE VIDA GRUPO PARA NUEVE (9) EDILES INTEGRANTES DE LA JUNTA ADMINISTRADORA LOCAL DE USME.</t>
  </si>
  <si>
    <t>REALIZAR LA INTERVENTORÍA TÉCNICA ADMINISTRATIVA FINANCIERA, AMBIENTAL Y JURÍDICA AL CONTRATO QUE TIENE POR OBJETO: 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</si>
  <si>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4 MESES</t>
  </si>
  <si>
    <t>10 MESES</t>
  </si>
  <si>
    <t>11 MESES</t>
  </si>
  <si>
    <t>15 DIAS</t>
  </si>
  <si>
    <t>1 MES</t>
  </si>
  <si>
    <t>80111600, 78181500, 79181700, 72141000 y 72154500</t>
  </si>
  <si>
    <t>76111500, 47131800, 50202300, 40141700, 50161500, 47121800, 47131500, 47121700, 50201700, 47131600, 52151500 y 53131600</t>
  </si>
  <si>
    <t>39111500, 39121300, 39121400, 30111600, 46171500,. 31161500, 31201500, 27111900, 46181500 y 39122200</t>
  </si>
  <si>
    <t>92101501, 92121504, 92121701, 46171610</t>
  </si>
  <si>
    <t xml:space="preserve">90151800 72101500 90141600 </t>
  </si>
  <si>
    <t>81101500, 95111600, 95121500, 72141100, 72153100</t>
  </si>
  <si>
    <t>72141000  72141100  72141500  72103300  95111600</t>
  </si>
  <si>
    <t>811015000,95111600,72141000,72141100</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</si>
  <si>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</si>
  <si>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</si>
  <si>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</si>
  <si>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</si>
  <si>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Callle 137B Sur 14-24 </t>
  </si>
  <si>
    <t>www.usme.gov.co</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</si>
  <si>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</si>
  <si>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</si>
  <si>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 xml:space="preserve">   </t>
  </si>
  <si>
    <t>Información de contacto</t>
  </si>
  <si>
    <t xml:space="preserve">JORGE ELIÉCER PEÑA PINILLA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</si>
  <si>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</si>
  <si>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B. ADQUISICIONES PLANEADAS</t>
  </si>
  <si>
    <t>ALCALDIA LOCAL DE USME</t>
  </si>
  <si>
    <t>Perspectiva Estratégica</t>
  </si>
  <si>
    <t>Valor Total del PAA</t>
  </si>
  <si>
    <t>Límite de Contratación Menor Cuantía</t>
  </si>
  <si>
    <t>Límite de Contratación Mínima Cuantía</t>
  </si>
  <si>
    <t>Fecha de Última Actualización del PAA</t>
  </si>
  <si>
    <t>Página Web</t>
  </si>
  <si>
    <t>Misión y Visión</t>
  </si>
  <si>
    <t>C. NECESIDADES ADICIONALES</t>
  </si>
  <si>
    <t>Posibles códigos UNSPSC</t>
  </si>
  <si>
    <t>43211500                  43211500</t>
  </si>
  <si>
    <t>72121000             72121100               72121401</t>
  </si>
  <si>
    <t>72141000   72141100  72141500  72103300  95111600</t>
  </si>
  <si>
    <t>Fecha Estimada de Inicio de Proceso de Selección</t>
  </si>
  <si>
    <t>Duración Estimada del Contrato</t>
  </si>
  <si>
    <t xml:space="preserve">Modalidad de Selección </t>
  </si>
  <si>
    <t>Fuente de los Recursos</t>
  </si>
  <si>
    <t>Valor Total Estimado</t>
  </si>
  <si>
    <t>Valor Estimado en la Vigencia Actual</t>
  </si>
  <si>
    <t>FEBRERO DE 2017</t>
  </si>
  <si>
    <t>CONTRATAR LAS OBRAS DE REPARACIONES LOCATIVAS Y ADECUACIONES EN LAS INSTALACIONES DE JARDINES INFANTILES DE LA LOCALIDAD DE USME PERTENECIENTES A LA SECRETARIA DISTRITAL DE INTEGRACION SOCIAL.</t>
  </si>
  <si>
    <t>ENERO DE 2017</t>
  </si>
  <si>
    <t>CONTRATAR EL SUMINISTRO DE MATERIALES Y ELEMENTOS PEDAGÓGICOS Y DIDÁCTICOS NECESARIOS PARA LA DOTACIÓN DE JARDINES INFANTILES  Y UNIDADES DEL ICBF OPERADOS  POR LA SECRETARIA DISTRITAL DE INTEGRACIÓN SOCIAL Y EL ICBF RESPECTIVAMENTE EN LA LOCALIDAD DE USME, DE CONFORMIDAD  CON LAS ESPECIFICACIONES Y CANTIDADES ESTABLECIDAS EN LA FICHA TÉCNICA.</t>
  </si>
  <si>
    <t>REALIZAR ACCIONES DE PREVENCIÓN DE VIOLENCIA INFANTIL Y PROMOCIÓN DEL BUEN TRATO, QUE VINCULEN A 200 PERSONAS DE LA LOCALIDAD DE CONFORMIDAD CON LOS CRITERIOS DE ELEGIBILIDAD Y VIABILIDAD  DEL SECTOR INTEGRACIÓN SOCIAL.</t>
  </si>
  <si>
    <t>JUNIO DE 2017</t>
  </si>
  <si>
    <t>REALIZAR LA INTERVENTORÍA TÉCNICA ADMINISTRATIVA FINANCIERA, AMBIENTAL Y JURÍDICA AL CONVENIO QUE TIENE POR OBJETO: “AUNAR ESFUERZOS INTERADMINISTRATIVOS PARA EL SUMINISTRO DE AYUDAS TÉCNICAS NO INCLUIDAS EN EL POS PARA PERSONAS CON DISCAPACIDAD, RESIDENTES EN LA LOCALIDAD DE USME, EN DESARROLLO DE LA POLÍTICA PÚBLICA DISTRITAL DE DISCAPACIDAD, CONFORME A LOS LINEAMIENTOS TÉCNICOS ESTABLECIDOS POR LA SECRETARIA DISTRITAL DE SALUD, FINANCIADO CON RECURSOS DEL FONDO DE DESARROLLO LOCAL DE USME”.</t>
  </si>
  <si>
    <t>MAYO DE 2017</t>
  </si>
  <si>
    <t>REALIZAR LA INTERVENTORÍA TÉCNICA ADMINISTRATIVA FINANCIERA AMBIENTAL Y JURÍDICA DE LOS CONTRATOS QUE TIENEN POR OBJETO: CONSTRUIR E INTEVERNIR PARQUES VECINALES Y/O DE BOLSILLO DE CONFORMIDAD CON LOS ESTUDIOS Y DISEÑOS.</t>
  </si>
  <si>
    <t>PRESTAR APOYO POR MEDIO DEL ACOMPAÑAMIENTO EN DEMANDAS DE TITULACIÓN PREDIAL DE CONFORMIDAD CON LOS LINEAMIENTOS DE LA SDHT Y LA SDP.</t>
  </si>
  <si>
    <t>REALIZAR ESTUDIOS PRELIMINARES  PARA LA REGULARIZACIÓN URBANÍSTICA A ASENTAMIENTOS DE ORIGEN INFORMAL PREVIAMENTE LEGALIZADOS Y PRIORIZADOS EN LOS TERRITORIOS DIAGNOSTICADOS POR LA SDHT.</t>
  </si>
  <si>
    <t>REALIZAR LA INTERVENTORIA TÉCNICA ADMINISTRATIVA FINANCIERA JURÍDICA Y AMBIENTAL A LOS CONTRATOS QUE LLEVAN POR OBJETO: "PRESTAR APOYO POR MEDIO DEL ACOMPAÑAMIENTO EN DEMANDAS DE TITULACIÓN PREDIAL DE CONFORMIDAD CON LOS LINEAMIENTOS DE LA SDHT Y LA SDP.</t>
  </si>
  <si>
    <t>Realizar la consultoría para elaborar los estudios y diseños de las vías locales rurales.</t>
  </si>
  <si>
    <t>Construir malla vial local rural de conformidad con las especificaciones técnicas del sector  y los estudios y diseños aprobados.</t>
  </si>
  <si>
    <t>Realizar la interventoría técnica administrativa financiera ambiental y jurídica del contrato de obra pública que tienen por objeto: Construir malla vial local rural de conformidad con las especificaciones técnicas del sector  y los estudios y diseños aprobados.</t>
  </si>
  <si>
    <t>MARZO DE 2017</t>
  </si>
  <si>
    <t>Realizar la interventoría técnica administrativa financiera ambiental y jurídica del contrato de obra pública que tienen por objeto: Construir malla vial local urbana de conformidad con las especificaciones técnicas del sector  y los estudios y diseños aprobados.</t>
  </si>
  <si>
    <t>Realizar el mantenimiento de las vías rurales y urbanas de la localidad de conformidad con las especificaciones técnicas.</t>
  </si>
  <si>
    <t>Realizar la interventoría técnica administrativa financiera ambiental y jurídica del contrato de obra pública que tiene por objeto: Realizar el mantenimiento de las vías rurales y urbanas de la localidad de conformidad con las especificaciones técnicas.</t>
  </si>
  <si>
    <t>ABRIL DE 2017</t>
  </si>
  <si>
    <t>Contratar el suministro, instalación, y puesta en funcionamiento de elementos de materiales y tecnológicos de seguridad necesarios para la disminución de los índices de delitos en la localidad de conformidad con los lineamientos técnicos de la Policía y del sector.</t>
  </si>
  <si>
    <t>Realizar la interventoría técnica administrativa financiera ambiental y jurídica del contrato tiene por objeto: Contratar el suministro, instalación, y puesta en funcionamiento de elementos de materiales y tecnológicos de seguridad necesarios para la disminución de los índices de delitos en la localidad de conformidad con los lineamientos técnicos de la Policía y del sector.</t>
  </si>
  <si>
    <t>IMPLEMENTAR ACCIONES INTEGRALES QUE RECUPEREN Y PROMUEVAN LA RIQUEZA AMBIENTAL DE LA LOCALIDAD INCORPORANDO COMPONENTES: PEDAGÓGICOS, CORRECTIVOS, Y DE PARTICIPACIÓN ADECUANDO SENDEROS PARA LA RECREACIÓN PASIVA EN LAS ZONAS URBANAS Y  CULTURALES Y DE CONSERVACIÓN EN LAS ZONAS RURALES, GARANTIZANDO SU MANTENIMIENTO.</t>
  </si>
  <si>
    <t>Promocionar  el emprendimiento y autosostenibilidad local beneficiando a la ciudadanía de la ruralidad  a través del apoyo de los emprendimientos de mayor impacto en el territorio.</t>
  </si>
  <si>
    <t>OCTUBRE DE 2017</t>
  </si>
  <si>
    <t>REALIZAR LA ADMINISTRACION MANTENIMIENTO PREVENTIVO Y CORRECTIVO INCLUIDO EL SUMINISTRO DE REPUESTOS INSUMOS Y MATERIALES PARA LA OPERACION DEL PARQUE AUTOMOTOR Y LA MAQUINARIA PESADA  DE PROPIEDAD DEL FDLU PARA GARANTIZAR TANTO EL TRANSPORTE DE PERSONAL LA CONSTRUCCION INTERVENCION Y MANTENIMIENTO DE LAS VIAS DE LA LOCALIDAD.</t>
  </si>
  <si>
    <t>ADQUISICION DE 1 VEHICULO TIPO CAMIONETA, RENOVACION DEL PARQUE AUTOMOTOR DEL FONDO DE DESARROLLO LOCAL DE USME , CAMIONETA / CAMPERO CILINDRAJE 2450-3049.</t>
  </si>
  <si>
    <t>CONTRATAR LA COMPRA DE EQUIPOS DE CÓMPUTO PARA LA ALCALDIA LOCAL DE USME DE CONFORMIDAD CON LAS ESPECIFICACIONES TÉCNICAS.</t>
  </si>
  <si>
    <t>Contratar los servicios que permitan ejecutar y desarrollar los ejercicios participativos en los territorios de la localidad por medio de la rendición de cuentas.</t>
  </si>
  <si>
    <t>CONTRATAR A MONTO AGOTABLE Y A PRECIOS FIJOS UNITARIOS EL SUMINISTRO DE ELEMENTOS DE FERRETERIA NECESARIOS PARA EL MANTENIMIENTO PREVENTIVO Y CORRECTIVO DE LAS INSTALACIONES DE LA ALCALDIA LOCAL DE USME.</t>
  </si>
  <si>
    <t>Selección Abreviada</t>
  </si>
  <si>
    <t>Selección Abreviada Subasta Inversa</t>
  </si>
  <si>
    <t>Contratación Directa (Contrato Interadministrativo)</t>
  </si>
  <si>
    <t>Interventoria de la consultoria cuyo objeto es "Elaborar los estudios y diseños de las vías locales rurales"</t>
  </si>
  <si>
    <t>Selección Abreviada Menor Cuantía</t>
  </si>
  <si>
    <t>7 MESES</t>
  </si>
  <si>
    <t xml:space="preserve">Contratación Directa </t>
  </si>
  <si>
    <t xml:space="preserve">84752500 77101707  80111600  47121702  77101601 </t>
  </si>
  <si>
    <t xml:space="preserve">CONTRATAR  EL PERSONAL DE APOYO A LA GESTION DE LA ALCALDIA LOCAL DE USME . </t>
  </si>
  <si>
    <t xml:space="preserve">ADICIÓN AL CONTRATO 185-2015, cuyo objeto es: "Construcción de la nueva sede administrativa de la alcaldía local de Usme en la ciudad de Bogotá" </t>
  </si>
  <si>
    <t>NA</t>
  </si>
  <si>
    <t>81101500 70131500 95121700 95121800, 95121900 72121100 83101500, 72151500,   72141500,  72141300</t>
  </si>
  <si>
    <t xml:space="preserve">Adición (Licitación Pública) </t>
  </si>
  <si>
    <t>Adquirir Servicio Correspondencia para el Fondo de Desarrollo Local de Usme</t>
  </si>
  <si>
    <t>Edwin Lozano
Profesional de apoyo a la planeación
7693100 Ext. 107.                                     
• Moniza Montes
Abogado apoyo a la Contratación 
7693100 Ext. 106</t>
  </si>
  <si>
    <t>FEBRERO A DICIEMBRE DE 2017</t>
  </si>
  <si>
    <t>MANTENIMIENTO</t>
  </si>
  <si>
    <t>CONTRATAR LOS SERVICIOS PARA REALIZAR EL FORO EDUCATIVO LOCAL Y ADULTO MAYOR</t>
  </si>
  <si>
    <t>6111500, 47131800, 50202300, 40141700, 50161500, 47121800, 47131500, 47121700, 50201700, 47131600, 52151500 y 53131600</t>
  </si>
  <si>
    <t>ADICIÓN CONTRATO No. 04 - 2016, cuyo objeto es: "PRESTACIÓN DEL SERVICIO DE ASEO Y CAFETERÍA  EN LAS DIFERENTES SEDES DEL FONDO DESARROLLO LOCAL DE USME INCLUYENDO EL SUMINISTRO DE INSUMOS Y EQUIPOS NECESARIOS PARA EL DESARROLLO INTEGRAL DEL SERVICIO</t>
  </si>
  <si>
    <t>85 DÍAS</t>
  </si>
  <si>
    <t>Adición (Selección Abreviada Subasta Inersa)</t>
  </si>
  <si>
    <t>Realizar los estudios técnicos, diseños y construcción de puente peatonal de escala local.</t>
  </si>
  <si>
    <t>2 MESES + 8 MESES</t>
  </si>
  <si>
    <t>Realizar la interventoría técnica administrativa financiera ambiental y jurídica del contrato de obra pública que tienen por objeto: Realizar los estudios técnicos, diseños y construcción de puente peatonal de escala local.</t>
  </si>
  <si>
    <t>REALIZAR LA CONSULTORÍA , ESTUDIOS TÉCNICOS, DISEÑO Y  OBRAS DE MITIGACION IDENTIFICADAS EN LOS PUNTOS CRÍTICOS CON PROBLEMAS DE INUNDACIÓN, DESLIZAMIENTO Y REMOCIÓN EN MASA QUE MEJOREN EL ENTORNO DE LOS BARRIOS Y LA CALIDAD DE VIDA DE LOS HABITANTES DE LA LOCALIDAD</t>
  </si>
  <si>
    <t>REALIZAR LA INTERVENTORÍA TÉCNICA ADMINISTRATIVA FINANCIERA AMBIENTAL Y JURÍDICA DE LA CONSULTORÍA E INTERVENCIÓN DE LOS PUNTOS CRÍTICOS IDENTIFICADOS CON PROBLEMAS DE INUNDACIÓN, DESLIZAMIENTO Y REMOCIÓN EN MASA</t>
  </si>
  <si>
    <t>3 MESES + 6 MESES</t>
  </si>
  <si>
    <t>REALIZAR LOS ESTUDIOS TÉCNICOS, DISEÑO Y CONSTRUCCIÓN DE SALONES COMUNALES</t>
  </si>
  <si>
    <t xml:space="preserve">REALIZAR LA INTERVENTORÍA TÉCNICA ADMINISTRATIVA FINANCIERA AMBIENTAL Y JURÍDICA DEL CONTRATO QUE TIENE POR OBJETO: CONTRATAR LOS ESTUDIOS TÉCNICOS, DISEÑO Y CONSTRUCCIÓN DE SALONES COMUNALES EN USME </t>
  </si>
  <si>
    <t>INVERSION</t>
  </si>
  <si>
    <t xml:space="preserve">10 MESES
</t>
  </si>
  <si>
    <t>3 MESES + 10 MESES</t>
  </si>
  <si>
    <t xml:space="preserve">Realizar la construcción y mantenimiento del espacio público local. </t>
  </si>
  <si>
    <t>Realizar la consultoría de estudios y diseños de espacio público local.</t>
  </si>
  <si>
    <t>REALIZAR LA INTERVENTORÍA TÉCNICA ADMINISTRATIVA FINANCIERA AMBIENTAL Y JURÍDICA DEL CONTRATO QUE TIENE POR OBJETO: Realizar la consultoría de estudios y diseños de espacio público local.</t>
  </si>
  <si>
    <t xml:space="preserve">REALIZAR LA INTERVENTORÍA TÉCNICA ADMINISTRATIVA FINANCIERA AMBIENTAL Y JURÍDICA DEL CONTRATO QUE  TIENE POR OBJETO: Realizar la construcción y mantenimiento del espacio público local. </t>
  </si>
  <si>
    <t>REALIZAR LA INTERVENTORÍA TÉCNICA ADMINISTRATIVA FINANCIERA AMBIENTAL Y JURÍDICA DEL CONTRATO QUE TIENE POR OBJETO: REALIZAR LA ADMINISTRACION MANTENIMIENTO PREVENTIVO Y CORRECTIVO INCLUIDO EL SUMINISTRO DE REPUESTOS INSUMOS Y MATERIALES PARA LA OPERACION DEL PARQUE AUTOMOTOR Y LA MAQUINARIA PESADA  DE PROPIEDAD DEL FDLU PARA GARANTIZAR TANTO EL TRANSPORTE DE PERSONAL LA CONSTRUCCION INTERVENCION Y MANTENIMIENTO DE LAS VIAS DE LA LOCALIDAD.</t>
  </si>
  <si>
    <t>Concurso de Méritos</t>
  </si>
  <si>
    <t xml:space="preserve">Mínima Cuantía </t>
  </si>
  <si>
    <t>Datos de Contacto del Responsable</t>
  </si>
  <si>
    <t>FDLU - Oficina de Planeación 7693100</t>
  </si>
  <si>
    <t>FDLU - Ulata 7693100</t>
  </si>
  <si>
    <t>FDLU - Despacho 7693100</t>
  </si>
  <si>
    <t>FDLU - Almacén 7693100</t>
  </si>
  <si>
    <t>CONTRATAR LA CONSULTORÍA PARA LA REVISIÓN Y DIAGNÓSTICO DE LA ESTABILIDAD Y CALIDAD DE LAS OBRAS CON PÓLIZA DE ESTABILIDAD VIGENTE PARA EL CIERRE DEL EXPEDIENTE CONTRACTUAL</t>
  </si>
  <si>
    <t>ADICION AL CONTRATO 018-FDLU-2016, EL CUAL TENIA POR OBJETO CELEBRAR CONTRATO DE ARRENDAMIENTO DEL BIEN INMUEBLE UBICADO EN LA CARRERA 2 A NO 137-61 SUR, EL CUAL SERÁ DE USO OFICIAL Y EXCLUSIVO DE LA ALCALDI LOCAL DE USME”</t>
  </si>
  <si>
    <t xml:space="preserve">ADICION AL CONTRATO DE ARRENDAMIENTO 014-FDLU-2016, EL CUAL TENIA POR OBJETO: CELEBRAR EL CONTRATO DE ARRENDAMIENTO DE INMUEBLE UBICADO EN LA CARRERA 13 SUR N° 137-A 67- 49 SUR 2 PISO PARA USO EXCLUSIVO DE LA ALCALDIA LOCAL DE USME </t>
  </si>
  <si>
    <t>REALIZAR LA TOMA FISICA DEL INVENTARIO DE PROPIEDAD, PLANTA Y EQUIPO, SU VALOR DE REPOSICIÓN Y CALCULO DE VIDA UTIL DE LOS BIENES DEL FONDO DE DESARROLLO LOCAL.</t>
  </si>
  <si>
    <t>Contratar el intermediario para la venta de bienes muebles dados de baja por obsolencia, inservibles o que no son necesarios para el normal funcionamiento del FDLU.</t>
  </si>
  <si>
    <t>80131600
80141700</t>
  </si>
  <si>
    <t>REALIZAR LA ADICIÓN DEL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</si>
  <si>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ADICIÓN DEL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</si>
  <si>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JORGE ELIÉCER PEÑA PINILLA</t>
  </si>
  <si>
    <t>Alcalde Local de USME</t>
  </si>
  <si>
    <t>Proyectó:</t>
  </si>
  <si>
    <t>FREDY RICARDO INTRIAGO BOGOTÁ - PROFESIONAL ESPECIALIZADO FDLU</t>
  </si>
  <si>
    <t>LUIS HANDERSON MOTTA ESCALANTE - PROFESIONAL ESPECIALIZADO FDLU</t>
  </si>
  <si>
    <t>Revisó:</t>
  </si>
  <si>
    <t>MONIZA MONTES MERCADO - ABOGADA FDLU</t>
  </si>
  <si>
    <t>ADQUISICIÓN DE ELEMENTOS DE PAPELERÍA Y ÚTILES DE OFICINA PARA EL FONDO DE DESARROLLO LOCAL DE USME</t>
  </si>
  <si>
    <t>44121600, 44122000, 44121700, 44103100, 44121900, 44121800, 43201800, 14111600 y 14111800</t>
  </si>
  <si>
    <t>Realizar la promoción y el apoyo a los ejercicios de convivencia ciudadana en la localidad de conformidad con los diagnósticos locales y los lineamientos técnicos del sector.</t>
  </si>
  <si>
    <t>IMPLEMENTAR, OPERAR Y MANTENER LA INSTALACION DE LOS PUNTOS WiFI DE LA LOCALIDAD DE USME PARA BRINDAR A LA CIUDADANÍA UN ACCESO BÁSICO A LA SOCIEDAD DE LA INFORMACIÓN</t>
  </si>
  <si>
    <t>SERVICIO DE MANTENIMIENTO DE COMPUTADORES</t>
  </si>
  <si>
    <t>SERVICIOS DE NOTIFICACIÓN Y ENTREGA DE CORREO CERTIFICADO GENERADO POR LA ALCALDÍA LOCAL DE USME</t>
  </si>
  <si>
    <t>Adición (Concurso de Mèritos)</t>
  </si>
  <si>
    <t>PRORROGA Y ADICION AL CONTRATO INTERADMINISTRATIVO N° 263-FDLU-2015, CUYO OBJETO ES "REALIZAR LA INTERVENTORÍA ADMINISTRATIVA, TÉCNICA, FINANCIERA, CONTABLE, SOCIAL, AMBIENTAL Y JURÍDICA EN LOS COMPONENTES I, II, III, IV Y V ATENDIENDO LOS LINEAMIENTOS ESTABLECIDOS EN LOS ESTUDIOS Y DISEÑOS ENTREGADOS POR EL FONDO DE DESARROLLO LOCAL DE USME"</t>
  </si>
  <si>
    <t>ADICIÓN Y PRORROGA AL CONTRATO DE OBRA PÚBLICA No. 215-FDLU-2014 CUYO OBJETO ES “CONSTRUCCIÓN DE LAS OBRAS DE MITIGACIÓN UBICADAS EN EL BARRIO PORVENIR SEGUNDO SECTOR DE LA LOCALIDAD DE USME EN LA CIUDAD DE BOGOTÁ”</t>
  </si>
  <si>
    <t>ADICIÓN Y PRORROGA AL CONTRATO DE INTERVENTORÍA No. 223-FDLU-2014 CUYO OBJETO ES “REALIZAR LA INTERVENTORÍA ADMINISTRATIVA, TÉCNICA, FINANCIERA, CONTABLE Y JURÍDICA EN LOS COMPONENTES I, II, III, IV Y V ATENDIENDO LOS LINEAMIENTOS ESTABLECIDOS EN LOS ESTUDIOS Y DISEÑOS ENTREGADOS POR EL FONDO DE DESARROLLO LOCAL DE USME"</t>
  </si>
  <si>
    <t>12 MESES</t>
  </si>
  <si>
    <t>Contratar el arrendamiento del inmueble ubicado en la carrera 2 A No. 137 – 31 en el barrio Usme centro, para uso oficial exclusivo la alcaldía local de Usme</t>
  </si>
  <si>
    <t>Arrendamiento del inmueble ubicado en la carrera 2 A No. 137 – 61 Sur el cual será de uso oficial y exclusivo de la alcaldía local de Usme</t>
  </si>
  <si>
    <t>Arrendamiento del inmueble ubicado en la Calle 137 C Sur N° 2 A -37 de uso oficial y exclusivo de la Alcaldía Local de Usme</t>
  </si>
  <si>
    <t>Arrendamiento del inmueble ubicado en la Carrera 13 Sur No. 137 A – 67, 2do piso para uso exclusivo de la alcaldía local de Usme</t>
  </si>
  <si>
    <t>Contratar el arrendamiento con ETB S.A. E.S.P. y el FDLU delimueble ubicado en la Calle 78 Sur No. 1-67, el cual consiste en un seguindo piso, edificio donde funciona el CADE Yomasa propiedad de la ETB para que opere la JAL</t>
  </si>
  <si>
    <t>Adición y Prórroga 1 al contarto de prestacón de servicios No. 213-FDLU-2016</t>
  </si>
  <si>
    <t>PRÓRROGA AL CONTRATO No. 04 - 2016, cuyo objeto es: "PRESTACIÓN DEL SERVICIO DE ASEO Y CAFETERÍA  EN LAS DIFERENTES SEDES DEL FONDO DESARROLLO LOCAL DE USME INCLUYENDO EL SUMINISTRO DE INSUMOS Y EQUIPOS NECESARIOS PARA EL DESARROLLO INTEGRAL DEL SERVICIO</t>
  </si>
  <si>
    <t>15 DÍAS</t>
  </si>
  <si>
    <t>CONTRATAR EL SERVICIO INTEGRAL DE ASEO Y ADQUISICIÓN DE ELEMENTOS DE ASEO Y CAFETERÍA PARA LAS DIFERENTES SEDES DE LA ALCALDIA LOCAL DE USME.</t>
  </si>
  <si>
    <t>Selección Abreviada por Acuerdo Marco de Precios</t>
  </si>
  <si>
    <t>ADICIÓN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</si>
  <si>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N/A</t>
  </si>
  <si>
    <t>ADICIÓN (Selección Abreviada Menor Cuantía)</t>
  </si>
  <si>
    <t>ADICIÓN 2 Y PRÓRROGA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</si>
  <si>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3 MESES 15 DÍAS</t>
  </si>
  <si>
    <t>CONTRATAR EL SERVICIO DE INTERMEDIACIÓN DE SEGUROS PARA LA ADQUISICIÓN Y ADMINISTRACIÓN DE LOS PROGRAMAS DE SEGUROS DE LA  ALCALDÍA LOCAL DE USME -FONDO DE DESARROLLO LOCAL</t>
  </si>
  <si>
    <t>Contratar la adquisición de los seguros obligatorios de accidentes de tránsito (SOAT) para amparar los vehículos de la entidad.</t>
  </si>
  <si>
    <t>REALIZAR LA PRÓRROGA 2 AL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</si>
  <si>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PRÓRROGA 2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</si>
  <si>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Adición (Licitación Pública)</t>
  </si>
  <si>
    <t>Adición (Concurso de Méritos)</t>
  </si>
  <si>
    <t>PRÓRROGA Nº 1 AL CONTRATO DE PRESTACIÓN DE SERVICIOS Nº 197-FDLU-2016 EL CUAL TIENE POR OBJETO "CONTRATAR SERVICIOS QUE SE REQUIERAN PARA LLEVAR A CABO LAS ACTIVIDADES PREVIAS Y LAS PROGRAMADAS EN LA SEMANA DE LAS TIC, EN LA LOCALIDAD DE USME “BOGOTÁ ES TIC-USME TIC 2016"</t>
  </si>
  <si>
    <t>Prórroga (Selección Abreviada de Menor Cuntía)</t>
  </si>
  <si>
    <t>PRÓRROGA Nº 1 AL CONTRATO DE INTERVENTORÍA Nº 203-FDLU-2016 EL CUAL TIENE POR OBJETO "REALIZAR LA INTERVENTORÍA TÉCNICA, ADMINISTRATIVA, FINANCIERA, CONTABLE, JURÍDICA Y AMBIENTAL AL CONTRATO CUYO OBJETO CONSISTE EN: “CONTRATAR SERVICIOS QUE SE REQUIERAN PARA LLEVAR A CABO LAS ACTIVIDADES PREVIAS Y LAS PROGRAMADAS EN LA SEMANA DE LAS TIC, EN LA LOCALIDAD DE USME “BOGOTÁ ES TIC-USME TIC 2016”"</t>
  </si>
  <si>
    <t>Prórroga 1 al contarto de interventoría No. 212-FDLU-2016</t>
  </si>
  <si>
    <t xml:space="preserve">Prórroga (Mínima Cunatía) </t>
  </si>
  <si>
    <t>ESTRATEGIA DE INICIATIVAS RURALES</t>
  </si>
  <si>
    <t>FDLU - Oficina de Planeación 7693101</t>
  </si>
  <si>
    <t>FDLU - Oficina de Planeación 7693102</t>
  </si>
  <si>
    <t>FDLU - Oficina de Planeación 7693103</t>
  </si>
  <si>
    <t>FDLU - Oficina de Planeación 7693104</t>
  </si>
  <si>
    <t>FDLU - Oficina de Planeación 7693105</t>
  </si>
  <si>
    <t>FDLU - Oficina de Planeación 7693106</t>
  </si>
  <si>
    <t>FDLU - Oficina de Planeación 7693107</t>
  </si>
  <si>
    <t>FDLU - Oficina de Planeación 7693108</t>
  </si>
  <si>
    <t>FDLU - Oficina de Planeación 7693109</t>
  </si>
  <si>
    <t>FDLU - Oficina de Planeación 7693110</t>
  </si>
  <si>
    <t>FDLU - Oficina de Planeación 7693111</t>
  </si>
  <si>
    <t>FDLU - Oficina de Planeación 7693112</t>
  </si>
  <si>
    <t>FDLU - Oficina de Planeación 7693113</t>
  </si>
  <si>
    <t>FDLU - Oficina de Planeación 7693114</t>
  </si>
  <si>
    <t>FDLU - Oficina de Planeación 7693115</t>
  </si>
  <si>
    <t>FDLU - Oficina de Planeación 7693116</t>
  </si>
  <si>
    <t>FDLU - Oficina de Planeación 7693117</t>
  </si>
  <si>
    <t>Adición y prórroga 01 al contrato de arrendamiento 024-FDLU-2016 , el cual tiene por objeto celebrar contrato de arrendamiento con ETB S.A. E.S.P. y el FDLU delimueble ubicado en la Calle 78 Sur No. 1-67, el cual consiste en un seguindo piso, edificio donde funciona el CADE Yomasa propiedad de la ETB para que opere la JAL</t>
  </si>
  <si>
    <t>APROBÓ</t>
  </si>
  <si>
    <t>JULIO DE 2017</t>
  </si>
  <si>
    <t>43211500                               43211500</t>
  </si>
  <si>
    <t>SUMINISTRO DE TONER Y CARTUCHOS E INSUMOS PARA LOS EQUIPOS DE COMPUTO, IMPRESORAS Y FOTOCOPIADORAS DEL FDLU</t>
  </si>
  <si>
    <t xml:space="preserve">86101700 - 80101600 - 86111600 - 80161500 - 86121700 - 82121500 - 93141700 </t>
  </si>
  <si>
    <t>93141500                     93141700                     93141900</t>
  </si>
  <si>
    <t>811015000                        95111600   72141000                          72141100</t>
  </si>
  <si>
    <t xml:space="preserve">25101500                              25102100 </t>
  </si>
  <si>
    <t xml:space="preserve">25101500                                25102100 </t>
  </si>
  <si>
    <t>27141000                            27141100</t>
  </si>
  <si>
    <t>25101500                                 25102101</t>
  </si>
  <si>
    <t xml:space="preserve"> 93141500                                93141700                              93141900</t>
  </si>
  <si>
    <t>81101500                           81141500                             81102200</t>
  </si>
  <si>
    <t xml:space="preserve"> 93141500                            93141700                                93141901</t>
  </si>
  <si>
    <t>811015000                       95111600                      72141000                              72141100</t>
  </si>
  <si>
    <t>811015000                               95111600                                72141000                        72141100</t>
  </si>
  <si>
    <t>25101500                                 25101700</t>
  </si>
  <si>
    <t>72121000                                  72121100                               72121402</t>
  </si>
  <si>
    <t>77121500                              76122306</t>
  </si>
  <si>
    <t>80111600                             93141700</t>
  </si>
  <si>
    <t>80111600                              93141700</t>
  </si>
  <si>
    <t>77101700                                   10152000                                 26111501</t>
  </si>
  <si>
    <t>93142002                              93142004                             93142006</t>
  </si>
  <si>
    <t>80111604                                80101603                             80101604</t>
  </si>
  <si>
    <t>60102400,                     60106100                            60101700                                60102000</t>
  </si>
  <si>
    <t>81101512                                 93142008                            93142006</t>
  </si>
  <si>
    <t>93141500                    93141700                               93141900</t>
  </si>
  <si>
    <t>93141500                    93141700                                 93141901</t>
  </si>
  <si>
    <t xml:space="preserve">92121500                                   92121700 </t>
  </si>
  <si>
    <t>92101501                             92121504                             92121701                             46171610</t>
  </si>
  <si>
    <t xml:space="preserve">90151800                              72101500                              90141600 </t>
  </si>
  <si>
    <t xml:space="preserve">90151800                        72101500                               90141600 </t>
  </si>
  <si>
    <t xml:space="preserve">80101500                               84111500  </t>
  </si>
  <si>
    <t>81112300                                32131000</t>
  </si>
  <si>
    <t>81112300    32131000</t>
  </si>
  <si>
    <t>93141500                                86101700</t>
  </si>
  <si>
    <t>77101700                                             10152000                               26111500</t>
  </si>
  <si>
    <r>
      <t xml:space="preserve">ADICIÓN AL CONTRATO </t>
    </r>
    <r>
      <rPr>
        <sz val="8"/>
        <rFont val="Calibri"/>
        <family val="2"/>
      </rPr>
      <t xml:space="preserve">037-2016, cuyo objeto es: "PRESTAR EL SERVICIO DE VIGILANCIA Y SEGURIDAD PRIVADA PARA LAS INSTALACIONES DEL FONDO DE DESARROLLO LOCAL DE USME" </t>
    </r>
  </si>
  <si>
    <r>
      <t xml:space="preserve">PRÓRROGA AL CONTRATO </t>
    </r>
    <r>
      <rPr>
        <sz val="8"/>
        <rFont val="Calibri"/>
        <family val="2"/>
      </rPr>
      <t xml:space="preserve">037-2016, cuyo objeto es: "PRESTAR EL SERVICIO DE VIGILANCIA Y SEGURIDAD PRIVADA PARA LAS INSTALACIONES DEL FONDO DE DESARROLLO LOCAL DE USME" </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</si>
</sst>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0.00_);_(&quot;$&quot;* \(#,##0.00\);_(&quot;$&quot;* &quot;-&quot;??_);_(@_)"/>
    <numFmt numFmtId="189" formatCode="_(&quot;$&quot;\ * #,##0_);_(&quot;$&quot;\ * \(#,##0\);_(&quot;$&quot;\ * &quot;-&quot;??_);_(@_)"/>
    <numFmt numFmtId="190" formatCode="&quot;$&quot;\ #,##0"/>
    <numFmt numFmtId="191" formatCode="_-&quot;$&quot;* #,##0_-;\-&quot;$&quot;* #,##0_-;_-&quot;$&quot;* &quot;-&quot;??_-;_-@_-"/>
    <numFmt numFmtId="192" formatCode="&quot;$&quot;#,##0.00"/>
    <numFmt numFmtId="193" formatCode="&quot;$&quot;\ #,##0.00"/>
    <numFmt numFmtId="194" formatCode="_-&quot;$&quot;* #,##0.0_-;\-&quot;$&quot;* #,##0.0_-;_-&quot;$&quot;*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0000"/>
    <numFmt numFmtId="200" formatCode="0.000000"/>
    <numFmt numFmtId="201" formatCode="0.00000"/>
    <numFmt numFmtId="202" formatCode="0.0000"/>
    <numFmt numFmtId="203" formatCode="0.000"/>
    <numFmt numFmtId="204" formatCode="_(&quot;$&quot;\ * #,##0.0_);_(&quot;$&quot;\ * \(#,##0.0\);_(&quot;$&quot;\ * &quot;-&quot;??_);_(@_)"/>
    <numFmt numFmtId="205" formatCode="_([$$-240A]\ * #,##0_);_([$$-240A]\ * \(#,##0\);_([$$-240A]\ * &quot;-&quot;??_);_(@_)"/>
    <numFmt numFmtId="206" formatCode="0.0"/>
    <numFmt numFmtId="207" formatCode="_-&quot;$&quot;* #,##0.000_-;\-&quot;$&quot;* #,##0.000_-;_-&quot;$&quot;* &quot;-&quot;??_-;_-@_-"/>
  </numFmts>
  <fonts count="52">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name val="Calibri"/>
      <family val="2"/>
    </font>
    <font>
      <sz val="8"/>
      <color indexed="8"/>
      <name val="Calibri"/>
      <family val="2"/>
    </font>
    <font>
      <b/>
      <sz val="11"/>
      <color indexed="9"/>
      <name val="Calibri (Cuerpo)"/>
      <family val="0"/>
    </font>
    <font>
      <b/>
      <sz val="11"/>
      <name val="Calibri (Cuerp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rgb="FFC00000"/>
      <name val="Calibri"/>
      <family val="2"/>
    </font>
    <font>
      <sz val="8"/>
      <color theme="1"/>
      <name val="Calibri"/>
      <family val="2"/>
    </font>
    <font>
      <b/>
      <sz val="11"/>
      <color theme="0"/>
      <name val="Calibri (Cuerpo)"/>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medium"/>
      <right style="medium"/>
      <top style="medium"/>
      <bottom style="medium"/>
    </border>
    <border>
      <left style="medium"/>
      <right>
        <color indexed="63"/>
      </right>
      <top style="medium"/>
      <bottom style="medium"/>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2" fontId="0" fillId="0" borderId="0" applyFont="0" applyFill="0" applyBorder="0" applyAlignment="0" applyProtection="0"/>
    <xf numFmtId="188" fontId="1" fillId="0" borderId="0" applyFont="0" applyFill="0" applyBorder="0" applyAlignment="0" applyProtection="0"/>
    <xf numFmtId="0" fontId="39" fillId="31" borderId="0" applyNumberFormat="0" applyBorder="0" applyAlignment="0" applyProtection="0"/>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79">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0" fontId="46" fillId="0" borderId="0" xfId="0" applyFont="1"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wrapText="1"/>
    </xf>
    <xf numFmtId="0" fontId="0" fillId="0" borderId="0" xfId="0" applyAlignment="1">
      <alignment vertical="center"/>
    </xf>
    <xf numFmtId="0" fontId="47" fillId="0" borderId="0" xfId="0" applyFont="1" applyAlignment="1">
      <alignment horizontal="center" vertical="center" wrapText="1"/>
    </xf>
    <xf numFmtId="0" fontId="47" fillId="0" borderId="0" xfId="0" applyFont="1" applyAlignment="1">
      <alignment/>
    </xf>
    <xf numFmtId="0" fontId="47" fillId="0" borderId="0" xfId="0" applyFont="1" applyAlignment="1">
      <alignment horizontal="justify"/>
    </xf>
    <xf numFmtId="0" fontId="48" fillId="0" borderId="0" xfId="0" applyFont="1" applyAlignment="1">
      <alignment horizontal="center" vertical="center"/>
    </xf>
    <xf numFmtId="0" fontId="25" fillId="0" borderId="12" xfId="0" applyFont="1" applyBorder="1" applyAlignment="1">
      <alignment horizontal="center" vertical="center" wrapText="1"/>
    </xf>
    <xf numFmtId="0" fontId="46" fillId="0" borderId="0" xfId="0" applyFont="1" applyAlignment="1">
      <alignment horizontal="left" vertical="center"/>
    </xf>
    <xf numFmtId="0" fontId="0" fillId="0" borderId="0" xfId="0" applyFont="1" applyAlignment="1">
      <alignment horizontal="justify" vertical="center" wrapText="1"/>
    </xf>
    <xf numFmtId="0" fontId="48"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justify"/>
    </xf>
    <xf numFmtId="0" fontId="46"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2" xfId="0" applyFont="1" applyBorder="1" applyAlignment="1" quotePrefix="1">
      <alignment horizontal="justify" vertical="center" wrapText="1"/>
    </xf>
    <xf numFmtId="0" fontId="36" fillId="0" borderId="12" xfId="45" applyFont="1" applyBorder="1" applyAlignment="1" applyProtection="1" quotePrefix="1">
      <alignment horizontal="justify" vertical="center" wrapText="1"/>
      <protection/>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5" xfId="0" applyFont="1" applyBorder="1" applyAlignment="1">
      <alignment horizontal="center" vertical="center" wrapText="1"/>
    </xf>
    <xf numFmtId="0" fontId="46" fillId="0" borderId="0" xfId="0" applyFont="1" applyAlignment="1">
      <alignment/>
    </xf>
    <xf numFmtId="0" fontId="0" fillId="0" borderId="0" xfId="0" applyFont="1" applyAlignment="1">
      <alignment horizontal="justify" vertical="center"/>
    </xf>
    <xf numFmtId="0" fontId="32" fillId="23" borderId="13" xfId="38" applyFont="1" applyBorder="1" applyAlignment="1">
      <alignment horizontal="center" vertical="center" wrapText="1"/>
    </xf>
    <xf numFmtId="0" fontId="32" fillId="23" borderId="16" xfId="38" applyFont="1" applyBorder="1" applyAlignment="1">
      <alignment horizontal="center" vertical="center" wrapText="1"/>
    </xf>
    <xf numFmtId="0" fontId="0" fillId="0" borderId="12" xfId="0" applyFont="1" applyBorder="1" applyAlignment="1">
      <alignment horizontal="right" vertical="center" wrapText="1"/>
    </xf>
    <xf numFmtId="191" fontId="25" fillId="0" borderId="12" xfId="50" applyNumberFormat="1" applyFont="1" applyBorder="1" applyAlignment="1">
      <alignment horizontal="right" vertical="center" wrapText="1"/>
    </xf>
    <xf numFmtId="189" fontId="25" fillId="0" borderId="12" xfId="0" applyNumberFormat="1" applyFont="1" applyBorder="1" applyAlignment="1">
      <alignment horizontal="right" vertical="center" wrapText="1"/>
    </xf>
    <xf numFmtId="0" fontId="49" fillId="0" borderId="10" xfId="0" applyFont="1" applyBorder="1" applyAlignment="1">
      <alignment horizontal="center" vertical="center" wrapText="1"/>
    </xf>
    <xf numFmtId="191" fontId="5" fillId="0" borderId="10" xfId="50" applyNumberFormat="1" applyFont="1" applyBorder="1" applyAlignment="1">
      <alignment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186" fontId="48" fillId="0" borderId="0" xfId="50" applyFont="1" applyAlignment="1">
      <alignment horizontal="center" vertical="center" wrapText="1"/>
    </xf>
    <xf numFmtId="189" fontId="48" fillId="0" borderId="0" xfId="0" applyNumberFormat="1" applyFont="1" applyAlignment="1">
      <alignment horizontal="center" vertical="center" wrapText="1"/>
    </xf>
    <xf numFmtId="191" fontId="48" fillId="0" borderId="0" xfId="0" applyNumberFormat="1" applyFont="1" applyAlignment="1">
      <alignment horizontal="center" vertical="center" wrapText="1"/>
    </xf>
    <xf numFmtId="0" fontId="50" fillId="23" borderId="17" xfId="38" applyFont="1" applyBorder="1" applyAlignment="1">
      <alignment horizontal="center" vertical="center" wrapText="1"/>
    </xf>
    <xf numFmtId="0" fontId="49" fillId="0" borderId="0" xfId="0" applyFont="1" applyAlignment="1">
      <alignment horizontal="justify" vertical="center"/>
    </xf>
    <xf numFmtId="0" fontId="49" fillId="0" borderId="0" xfId="0" applyFont="1" applyAlignment="1">
      <alignment horizontal="center"/>
    </xf>
    <xf numFmtId="0" fontId="50" fillId="23" borderId="18" xfId="38" applyFont="1" applyBorder="1" applyAlignment="1">
      <alignment horizontal="justify" vertical="center" wrapText="1"/>
    </xf>
    <xf numFmtId="0" fontId="5" fillId="0" borderId="10" xfId="0" applyFont="1" applyFill="1" applyBorder="1" applyAlignment="1">
      <alignment horizontal="justify" vertical="center" wrapText="1"/>
    </xf>
    <xf numFmtId="0" fontId="5" fillId="0" borderId="19" xfId="0" applyFont="1" applyBorder="1" applyAlignment="1">
      <alignment horizontal="justify" vertical="center" wrapText="1"/>
    </xf>
    <xf numFmtId="186" fontId="5" fillId="0" borderId="10" xfId="50" applyFont="1" applyBorder="1" applyAlignment="1">
      <alignment/>
    </xf>
    <xf numFmtId="191" fontId="5" fillId="0" borderId="10" xfId="0" applyNumberFormat="1" applyFont="1" applyBorder="1" applyAlignment="1">
      <alignment/>
    </xf>
    <xf numFmtId="0" fontId="5" fillId="0" borderId="0" xfId="0" applyFont="1" applyBorder="1" applyAlignment="1">
      <alignment horizontal="center" vertical="center" wrapText="1"/>
    </xf>
    <xf numFmtId="0" fontId="5" fillId="0" borderId="0" xfId="0" applyFont="1" applyFill="1" applyBorder="1" applyAlignment="1">
      <alignment horizontal="justify" vertical="center" wrapText="1"/>
    </xf>
    <xf numFmtId="191" fontId="5" fillId="0" borderId="0" xfId="50" applyNumberFormat="1" applyFont="1" applyBorder="1" applyAlignment="1">
      <alignment vertical="center" wrapText="1"/>
    </xf>
    <xf numFmtId="0" fontId="5" fillId="0" borderId="0" xfId="0" applyFont="1" applyBorder="1" applyAlignment="1">
      <alignment horizontal="justify" vertical="center" wrapText="1"/>
    </xf>
    <xf numFmtId="191" fontId="5" fillId="0" borderId="10" xfId="50" applyNumberFormat="1" applyFont="1" applyFill="1" applyBorder="1" applyAlignment="1">
      <alignment vertical="center" wrapText="1"/>
    </xf>
    <xf numFmtId="207" fontId="5" fillId="0" borderId="10" xfId="5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49" fillId="0" borderId="0" xfId="0" applyFont="1" applyAlignment="1">
      <alignment horizontal="left" vertical="center"/>
    </xf>
    <xf numFmtId="0" fontId="46" fillId="0" borderId="20" xfId="0" applyFont="1" applyBorder="1" applyAlignment="1">
      <alignment horizontal="left" vertical="center"/>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46" fillId="0" borderId="0" xfId="0" applyFont="1" applyBorder="1" applyAlignment="1">
      <alignment horizontal="left" vertical="center"/>
    </xf>
    <xf numFmtId="0" fontId="28" fillId="23" borderId="17" xfId="38" applyFont="1" applyBorder="1" applyAlignment="1">
      <alignment horizontal="center" vertical="center" wrapText="1"/>
    </xf>
    <xf numFmtId="191" fontId="5" fillId="0" borderId="10" xfId="0" applyNumberFormat="1" applyFont="1" applyBorder="1" applyAlignment="1">
      <alignment horizontal="center" vertical="center"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vertical="center" wrapText="1"/>
    </xf>
    <xf numFmtId="14" fontId="25" fillId="0" borderId="28" xfId="0" applyNumberFormat="1" applyFont="1" applyBorder="1" applyAlignment="1">
      <alignment horizontal="righ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5" xfId="52"/>
    <cellStyle name="Neutral" xfId="53"/>
    <cellStyle name="Normal 2" xfId="54"/>
    <cellStyle name="Normal 2 2" xfId="55"/>
    <cellStyle name="Notas" xfId="56"/>
    <cellStyle name="Percent" xfId="57"/>
    <cellStyle name="Porcentaje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upuesto%202016\Presentaciones\Matriz%20comit&#233;%20funcio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dwin\Downloads\plan%20anual%20de%20adquisi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ación 2017"/>
      <sheetName val="Tabla 1"/>
      <sheetName val="Tabla 2"/>
      <sheetName val="Tabla 3"/>
      <sheetName val="Desplelables"/>
    </sheetNames>
    <sheetDataSet>
      <sheetData sheetId="4">
        <row r="6">
          <cell r="A6" t="str">
            <v>SI</v>
          </cell>
        </row>
        <row r="7">
          <cell r="A7" t="str">
            <v>NO</v>
          </cell>
        </row>
        <row r="21">
          <cell r="G21" t="str">
            <v>1. Usaquén</v>
          </cell>
        </row>
        <row r="22">
          <cell r="G22" t="str">
            <v>2. Chapinero</v>
          </cell>
        </row>
        <row r="23">
          <cell r="G23" t="str">
            <v>3. Santa Fe</v>
          </cell>
        </row>
        <row r="24">
          <cell r="G24" t="str">
            <v>4. San Cristóbal</v>
          </cell>
        </row>
        <row r="25">
          <cell r="G25" t="str">
            <v>5. Usme</v>
          </cell>
        </row>
        <row r="26">
          <cell r="G26" t="str">
            <v>6. Tunjuelito</v>
          </cell>
        </row>
        <row r="27">
          <cell r="G27" t="str">
            <v>7. Bosa</v>
          </cell>
        </row>
        <row r="28">
          <cell r="G28" t="str">
            <v>8. Kennedy</v>
          </cell>
        </row>
        <row r="29">
          <cell r="G29" t="str">
            <v>9. Fontibón</v>
          </cell>
        </row>
        <row r="30">
          <cell r="G30" t="str">
            <v>10. Engativá</v>
          </cell>
        </row>
        <row r="31">
          <cell r="G31" t="str">
            <v>11. Suba</v>
          </cell>
        </row>
        <row r="32">
          <cell r="G32" t="str">
            <v>12. Barrios Unidos</v>
          </cell>
        </row>
        <row r="33">
          <cell r="G33" t="str">
            <v>13. Teusaquillo</v>
          </cell>
        </row>
        <row r="34">
          <cell r="G34" t="str">
            <v>14. Los Mártires</v>
          </cell>
        </row>
        <row r="35">
          <cell r="G35" t="str">
            <v>15. Antonio Nariño</v>
          </cell>
        </row>
        <row r="36">
          <cell r="G36" t="str">
            <v>16. Puente Aranda</v>
          </cell>
        </row>
        <row r="37">
          <cell r="G37" t="str">
            <v>17. La Candelaria</v>
          </cell>
        </row>
        <row r="38">
          <cell r="G38" t="str">
            <v>18. Rafael Uribe Uribe</v>
          </cell>
        </row>
        <row r="39">
          <cell r="G39" t="str">
            <v>19. Ciudad Bolívar</v>
          </cell>
        </row>
        <row r="40">
          <cell r="G40" t="str">
            <v>20. Sumapaz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 Ajustado"/>
      <sheetName val="PAA"/>
      <sheetName val="PAA 2017"/>
      <sheetName val="FUNCIONAMIENTO"/>
      <sheetName val="1402"/>
      <sheetName val="1403"/>
      <sheetName val="1404"/>
      <sheetName val="1405"/>
      <sheetName val="1406"/>
      <sheetName val="1407"/>
      <sheetName val="1408"/>
      <sheetName val="1409"/>
      <sheetName val="1410"/>
      <sheetName val="1411"/>
      <sheetName val="1412"/>
      <sheetName val="1413"/>
      <sheetName val="1414"/>
      <sheetName val="1415"/>
      <sheetName val="1416"/>
      <sheetName val="11 Recurso Humano"/>
      <sheetName val="cierre 30 12 2016"/>
    </sheetNames>
    <sheetDataSet>
      <sheetData sheetId="2">
        <row r="81">
          <cell r="L81">
            <v>206560760</v>
          </cell>
        </row>
        <row r="82">
          <cell r="L82">
            <v>20656076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140"/>
  <sheetViews>
    <sheetView showGridLines="0" tabSelected="1" zoomScale="85" zoomScaleNormal="85" zoomScalePageLayoutView="0" workbookViewId="0" topLeftCell="A73">
      <selection activeCell="H77" sqref="H77"/>
    </sheetView>
  </sheetViews>
  <sheetFormatPr defaultColWidth="11.421875" defaultRowHeight="15"/>
  <cols>
    <col min="1" max="1" width="1.8515625" style="0" customWidth="1"/>
    <col min="2" max="2" width="18.8515625" style="4" customWidth="1"/>
    <col min="3" max="3" width="55.28125" style="32" customWidth="1"/>
    <col min="4" max="4" width="23.421875" style="2" bestFit="1" customWidth="1"/>
    <col min="5" max="5" width="11.421875" style="2" customWidth="1"/>
    <col min="6" max="6" width="13.421875" style="2" customWidth="1"/>
    <col min="7" max="9" width="13.7109375" style="2" customWidth="1"/>
    <col min="10" max="10" width="22.140625" style="1" customWidth="1"/>
    <col min="11" max="11" width="19.140625" style="1" bestFit="1" customWidth="1"/>
    <col min="12" max="12" width="26.421875" style="8" customWidth="1"/>
    <col min="13" max="13" width="10.00390625" style="8" customWidth="1"/>
    <col min="14" max="14" width="36.140625" style="20" customWidth="1"/>
  </cols>
  <sheetData>
    <row r="1" ht="15"/>
    <row r="2" spans="2:11" ht="15">
      <c r="B2" s="16" t="s">
        <v>54</v>
      </c>
      <c r="C2" s="17"/>
      <c r="D2" s="18"/>
      <c r="E2" s="3"/>
      <c r="F2" s="3"/>
      <c r="G2" s="3"/>
      <c r="H2" s="3"/>
      <c r="I2" s="3"/>
      <c r="J2" s="19"/>
      <c r="K2" s="19"/>
    </row>
    <row r="3" spans="2:11" ht="15">
      <c r="B3" s="21"/>
      <c r="C3" s="17"/>
      <c r="D3" s="18"/>
      <c r="E3" s="3"/>
      <c r="F3" s="3"/>
      <c r="G3" s="3"/>
      <c r="H3" s="3"/>
      <c r="I3" s="3"/>
      <c r="J3" s="19"/>
      <c r="K3" s="19"/>
    </row>
    <row r="4" spans="2:11" ht="15.75" thickBot="1">
      <c r="B4" s="61" t="s">
        <v>55</v>
      </c>
      <c r="C4" s="61"/>
      <c r="D4" s="18"/>
      <c r="E4" s="3"/>
      <c r="F4" s="3"/>
      <c r="G4" s="3"/>
      <c r="H4" s="3"/>
      <c r="I4" s="3"/>
      <c r="J4" s="19"/>
      <c r="K4" s="19"/>
    </row>
    <row r="5" spans="2:11" ht="15">
      <c r="B5" s="22" t="s">
        <v>7</v>
      </c>
      <c r="C5" s="23" t="s">
        <v>67</v>
      </c>
      <c r="D5" s="18"/>
      <c r="E5" s="3"/>
      <c r="F5" s="62" t="s">
        <v>56</v>
      </c>
      <c r="G5" s="63"/>
      <c r="H5" s="63"/>
      <c r="I5" s="63"/>
      <c r="J5" s="63"/>
      <c r="K5" s="64"/>
    </row>
    <row r="6" spans="2:11" ht="15">
      <c r="B6" s="24" t="s">
        <v>57</v>
      </c>
      <c r="C6" s="25" t="s">
        <v>58</v>
      </c>
      <c r="D6" s="18"/>
      <c r="E6" s="3"/>
      <c r="F6" s="65"/>
      <c r="G6" s="66"/>
      <c r="H6" s="66"/>
      <c r="I6" s="66"/>
      <c r="J6" s="66"/>
      <c r="K6" s="67"/>
    </row>
    <row r="7" spans="2:11" ht="15">
      <c r="B7" s="24" t="s">
        <v>34</v>
      </c>
      <c r="C7" s="26">
        <v>7693100</v>
      </c>
      <c r="D7" s="18"/>
      <c r="E7" s="3"/>
      <c r="F7" s="65"/>
      <c r="G7" s="66"/>
      <c r="H7" s="66"/>
      <c r="I7" s="66"/>
      <c r="J7" s="66"/>
      <c r="K7" s="67"/>
    </row>
    <row r="8" spans="2:11" ht="15">
      <c r="B8" s="24" t="s">
        <v>73</v>
      </c>
      <c r="C8" s="27" t="s">
        <v>59</v>
      </c>
      <c r="D8" s="18"/>
      <c r="E8" s="3"/>
      <c r="F8" s="65"/>
      <c r="G8" s="66"/>
      <c r="H8" s="66"/>
      <c r="I8" s="66"/>
      <c r="J8" s="66"/>
      <c r="K8" s="67"/>
    </row>
    <row r="9" spans="2:11" ht="235.5" customHeight="1" thickBot="1">
      <c r="B9" s="24" t="s">
        <v>74</v>
      </c>
      <c r="C9" s="25" t="s">
        <v>60</v>
      </c>
      <c r="D9" s="18"/>
      <c r="E9" s="3"/>
      <c r="F9" s="68"/>
      <c r="G9" s="69"/>
      <c r="H9" s="69"/>
      <c r="I9" s="69"/>
      <c r="J9" s="69"/>
      <c r="K9" s="70"/>
    </row>
    <row r="10" spans="2:11" ht="409.5" thickBot="1">
      <c r="B10" s="24" t="s">
        <v>68</v>
      </c>
      <c r="C10" s="25" t="s">
        <v>61</v>
      </c>
      <c r="D10" s="18"/>
      <c r="E10" s="3"/>
      <c r="F10" s="28"/>
      <c r="G10" s="28"/>
      <c r="H10" s="28"/>
      <c r="I10" s="28"/>
      <c r="J10" s="29" t="s">
        <v>62</v>
      </c>
      <c r="K10" s="29"/>
    </row>
    <row r="11" spans="2:11" ht="30">
      <c r="B11" s="24" t="s">
        <v>63</v>
      </c>
      <c r="C11" s="35" t="s">
        <v>64</v>
      </c>
      <c r="D11" s="18"/>
      <c r="E11" s="3"/>
      <c r="F11" s="62" t="s">
        <v>65</v>
      </c>
      <c r="G11" s="63"/>
      <c r="H11" s="63"/>
      <c r="I11" s="63"/>
      <c r="J11" s="63"/>
      <c r="K11" s="64"/>
    </row>
    <row r="12" spans="2:11" ht="25.5" customHeight="1">
      <c r="B12" s="24" t="s">
        <v>69</v>
      </c>
      <c r="C12" s="37">
        <f>SUM(H19:H117)</f>
        <v>49489509832.15707</v>
      </c>
      <c r="D12" s="42"/>
      <c r="E12" s="3"/>
      <c r="F12" s="65"/>
      <c r="G12" s="66"/>
      <c r="H12" s="66"/>
      <c r="I12" s="66"/>
      <c r="J12" s="66"/>
      <c r="K12" s="67"/>
    </row>
    <row r="13" spans="2:11" ht="45">
      <c r="B13" s="24" t="s">
        <v>70</v>
      </c>
      <c r="C13" s="37">
        <f>'[2]PAA 2017'!L81</f>
        <v>206560760</v>
      </c>
      <c r="D13" s="43"/>
      <c r="E13" s="3"/>
      <c r="F13" s="65"/>
      <c r="G13" s="66"/>
      <c r="H13" s="66"/>
      <c r="I13" s="66"/>
      <c r="J13" s="66"/>
      <c r="K13" s="67"/>
    </row>
    <row r="14" spans="2:11" ht="45">
      <c r="B14" s="24" t="s">
        <v>71</v>
      </c>
      <c r="C14" s="36">
        <f>'[2]PAA 2017'!L82</f>
        <v>20656076</v>
      </c>
      <c r="D14" s="42"/>
      <c r="E14" s="3"/>
      <c r="F14" s="65"/>
      <c r="G14" s="66"/>
      <c r="H14" s="66"/>
      <c r="I14" s="66"/>
      <c r="J14" s="66"/>
      <c r="K14" s="67"/>
    </row>
    <row r="15" spans="2:11" ht="45.75" thickBot="1">
      <c r="B15" s="30" t="s">
        <v>72</v>
      </c>
      <c r="C15" s="78">
        <v>42828</v>
      </c>
      <c r="D15" s="44"/>
      <c r="E15" s="3"/>
      <c r="F15" s="68"/>
      <c r="G15" s="69"/>
      <c r="H15" s="69"/>
      <c r="I15" s="69"/>
      <c r="J15" s="69"/>
      <c r="K15" s="70"/>
    </row>
    <row r="16" spans="2:11" ht="15">
      <c r="B16" s="3"/>
      <c r="C16" s="17"/>
      <c r="D16" s="18"/>
      <c r="E16" s="3"/>
      <c r="F16" s="3"/>
      <c r="G16" s="3"/>
      <c r="H16" s="3"/>
      <c r="I16" s="3"/>
      <c r="J16" s="19"/>
      <c r="K16" s="19"/>
    </row>
    <row r="17" spans="2:11" ht="15.75" thickBot="1">
      <c r="B17" s="71" t="s">
        <v>66</v>
      </c>
      <c r="C17" s="71"/>
      <c r="D17" s="18"/>
      <c r="E17" s="3"/>
      <c r="F17" s="3"/>
      <c r="G17" s="3"/>
      <c r="H17" s="3"/>
      <c r="I17" s="3"/>
      <c r="J17" s="19"/>
      <c r="K17" s="19"/>
    </row>
    <row r="18" spans="2:12" s="31" customFormat="1" ht="72" thickBot="1">
      <c r="B18" s="72" t="s">
        <v>1</v>
      </c>
      <c r="C18" s="72" t="s">
        <v>2</v>
      </c>
      <c r="D18" s="72" t="s">
        <v>80</v>
      </c>
      <c r="E18" s="72" t="s">
        <v>81</v>
      </c>
      <c r="F18" s="72" t="s">
        <v>82</v>
      </c>
      <c r="G18" s="72" t="s">
        <v>83</v>
      </c>
      <c r="H18" s="72" t="s">
        <v>84</v>
      </c>
      <c r="I18" s="72" t="s">
        <v>85</v>
      </c>
      <c r="J18" s="72" t="s">
        <v>3</v>
      </c>
      <c r="K18" s="45" t="s">
        <v>4</v>
      </c>
      <c r="L18" s="48" t="s">
        <v>156</v>
      </c>
    </row>
    <row r="19" spans="2:12" s="6" customFormat="1" ht="33.75">
      <c r="B19" s="41" t="s">
        <v>237</v>
      </c>
      <c r="C19" s="49" t="s">
        <v>30</v>
      </c>
      <c r="D19" s="41" t="s">
        <v>105</v>
      </c>
      <c r="E19" s="41" t="s">
        <v>13</v>
      </c>
      <c r="F19" s="41" t="s">
        <v>117</v>
      </c>
      <c r="G19" s="41" t="s">
        <v>9</v>
      </c>
      <c r="H19" s="39">
        <v>156999731</v>
      </c>
      <c r="I19" s="39">
        <v>156999731</v>
      </c>
      <c r="J19" s="41" t="s">
        <v>0</v>
      </c>
      <c r="K19" s="38" t="s">
        <v>10</v>
      </c>
      <c r="L19" s="40" t="s">
        <v>157</v>
      </c>
    </row>
    <row r="20" spans="2:12" s="6" customFormat="1" ht="33.75">
      <c r="B20" s="41" t="s">
        <v>49</v>
      </c>
      <c r="C20" s="49" t="s">
        <v>269</v>
      </c>
      <c r="D20" s="41" t="s">
        <v>88</v>
      </c>
      <c r="E20" s="41" t="s">
        <v>136</v>
      </c>
      <c r="F20" s="41" t="s">
        <v>128</v>
      </c>
      <c r="G20" s="41" t="s">
        <v>132</v>
      </c>
      <c r="H20" s="39">
        <v>131238550</v>
      </c>
      <c r="I20" s="39">
        <v>131238550</v>
      </c>
      <c r="J20" s="41" t="s">
        <v>0</v>
      </c>
      <c r="K20" s="38" t="s">
        <v>126</v>
      </c>
      <c r="L20" s="40" t="s">
        <v>157</v>
      </c>
    </row>
    <row r="21" spans="2:12" s="6" customFormat="1" ht="33.75">
      <c r="B21" s="41" t="s">
        <v>49</v>
      </c>
      <c r="C21" s="49" t="s">
        <v>270</v>
      </c>
      <c r="D21" s="41" t="s">
        <v>105</v>
      </c>
      <c r="E21" s="41" t="s">
        <v>45</v>
      </c>
      <c r="F21" s="41" t="s">
        <v>128</v>
      </c>
      <c r="G21" s="41" t="s">
        <v>132</v>
      </c>
      <c r="H21" s="39">
        <v>0</v>
      </c>
      <c r="I21" s="39">
        <v>0</v>
      </c>
      <c r="J21" s="41" t="s">
        <v>0</v>
      </c>
      <c r="K21" s="38" t="s">
        <v>126</v>
      </c>
      <c r="L21" s="40" t="s">
        <v>157</v>
      </c>
    </row>
    <row r="22" spans="2:12" s="6" customFormat="1" ht="45">
      <c r="B22" s="41">
        <v>86101500</v>
      </c>
      <c r="C22" s="49" t="s">
        <v>90</v>
      </c>
      <c r="D22" s="41" t="s">
        <v>105</v>
      </c>
      <c r="E22" s="41" t="s">
        <v>12</v>
      </c>
      <c r="F22" s="41" t="s">
        <v>8</v>
      </c>
      <c r="G22" s="41" t="s">
        <v>9</v>
      </c>
      <c r="H22" s="39">
        <v>216515000</v>
      </c>
      <c r="I22" s="39">
        <v>216515000</v>
      </c>
      <c r="J22" s="41" t="s">
        <v>0</v>
      </c>
      <c r="K22" s="38" t="s">
        <v>10</v>
      </c>
      <c r="L22" s="40" t="s">
        <v>157</v>
      </c>
    </row>
    <row r="23" spans="2:12" s="6" customFormat="1" ht="33.75">
      <c r="B23" s="41" t="s">
        <v>52</v>
      </c>
      <c r="C23" s="49" t="s">
        <v>150</v>
      </c>
      <c r="D23" s="41" t="s">
        <v>105</v>
      </c>
      <c r="E23" s="41" t="s">
        <v>41</v>
      </c>
      <c r="F23" s="41" t="s">
        <v>154</v>
      </c>
      <c r="G23" s="41" t="s">
        <v>9</v>
      </c>
      <c r="H23" s="39">
        <v>791778360</v>
      </c>
      <c r="I23" s="39">
        <v>791778360</v>
      </c>
      <c r="J23" s="41" t="s">
        <v>0</v>
      </c>
      <c r="K23" s="38" t="s">
        <v>10</v>
      </c>
      <c r="L23" s="40" t="s">
        <v>157</v>
      </c>
    </row>
    <row r="24" spans="2:12" s="6" customFormat="1" ht="45">
      <c r="B24" s="41" t="s">
        <v>52</v>
      </c>
      <c r="C24" s="49" t="s">
        <v>151</v>
      </c>
      <c r="D24" s="41" t="s">
        <v>105</v>
      </c>
      <c r="E24" s="41" t="s">
        <v>41</v>
      </c>
      <c r="F24" s="41" t="s">
        <v>154</v>
      </c>
      <c r="G24" s="41" t="s">
        <v>9</v>
      </c>
      <c r="H24" s="39">
        <f>+H23*10%</f>
        <v>79177836</v>
      </c>
      <c r="I24" s="39">
        <f>+I23*10%</f>
        <v>79177836</v>
      </c>
      <c r="J24" s="41" t="s">
        <v>0</v>
      </c>
      <c r="K24" s="38" t="s">
        <v>10</v>
      </c>
      <c r="L24" s="40" t="s">
        <v>157</v>
      </c>
    </row>
    <row r="25" spans="2:12" s="6" customFormat="1" ht="22.5">
      <c r="B25" s="41" t="s">
        <v>53</v>
      </c>
      <c r="C25" s="49" t="s">
        <v>149</v>
      </c>
      <c r="D25" s="41" t="s">
        <v>93</v>
      </c>
      <c r="E25" s="41" t="s">
        <v>147</v>
      </c>
      <c r="F25" s="41" t="s">
        <v>8</v>
      </c>
      <c r="G25" s="41" t="s">
        <v>9</v>
      </c>
      <c r="H25" s="39">
        <v>5086893885.454545</v>
      </c>
      <c r="I25" s="39">
        <f>H25</f>
        <v>5086893885.454545</v>
      </c>
      <c r="J25" s="41" t="s">
        <v>0</v>
      </c>
      <c r="K25" s="38" t="s">
        <v>10</v>
      </c>
      <c r="L25" s="40" t="s">
        <v>157</v>
      </c>
    </row>
    <row r="26" spans="2:12" s="6" customFormat="1" ht="45">
      <c r="B26" s="41" t="s">
        <v>238</v>
      </c>
      <c r="C26" s="49" t="s">
        <v>152</v>
      </c>
      <c r="D26" s="41" t="s">
        <v>93</v>
      </c>
      <c r="E26" s="41" t="s">
        <v>42</v>
      </c>
      <c r="F26" s="41" t="s">
        <v>154</v>
      </c>
      <c r="G26" s="41" t="s">
        <v>146</v>
      </c>
      <c r="H26" s="39">
        <f>+H25*10%</f>
        <v>508689388.5454545</v>
      </c>
      <c r="I26" s="39">
        <f>+I25*10%</f>
        <v>508689388.5454545</v>
      </c>
      <c r="J26" s="41" t="s">
        <v>0</v>
      </c>
      <c r="K26" s="38" t="s">
        <v>10</v>
      </c>
      <c r="L26" s="40" t="s">
        <v>157</v>
      </c>
    </row>
    <row r="27" spans="2:12" s="6" customFormat="1" ht="78.75">
      <c r="B27" s="41" t="s">
        <v>239</v>
      </c>
      <c r="C27" s="49" t="s">
        <v>204</v>
      </c>
      <c r="D27" s="41" t="s">
        <v>93</v>
      </c>
      <c r="E27" s="41" t="s">
        <v>45</v>
      </c>
      <c r="F27" s="41" t="s">
        <v>206</v>
      </c>
      <c r="G27" s="41" t="s">
        <v>17</v>
      </c>
      <c r="H27" s="39">
        <v>0</v>
      </c>
      <c r="I27" s="39">
        <f>H27</f>
        <v>0</v>
      </c>
      <c r="J27" s="41" t="s">
        <v>0</v>
      </c>
      <c r="K27" s="38" t="s">
        <v>10</v>
      </c>
      <c r="L27" s="40" t="s">
        <v>157</v>
      </c>
    </row>
    <row r="28" spans="2:12" s="6" customFormat="1" ht="90">
      <c r="B28" s="41" t="s">
        <v>240</v>
      </c>
      <c r="C28" s="49" t="s">
        <v>205</v>
      </c>
      <c r="D28" s="41" t="s">
        <v>93</v>
      </c>
      <c r="E28" s="41" t="s">
        <v>45</v>
      </c>
      <c r="F28" s="41" t="s">
        <v>207</v>
      </c>
      <c r="G28" s="41" t="s">
        <v>17</v>
      </c>
      <c r="H28" s="39">
        <v>0</v>
      </c>
      <c r="I28" s="39">
        <f>H28</f>
        <v>0</v>
      </c>
      <c r="J28" s="41" t="s">
        <v>0</v>
      </c>
      <c r="K28" s="38" t="s">
        <v>10</v>
      </c>
      <c r="L28" s="40" t="s">
        <v>160</v>
      </c>
    </row>
    <row r="29" spans="2:12" s="6" customFormat="1" ht="78.75">
      <c r="B29" s="41" t="s">
        <v>239</v>
      </c>
      <c r="C29" s="49" t="s">
        <v>167</v>
      </c>
      <c r="D29" s="41" t="s">
        <v>86</v>
      </c>
      <c r="E29" s="41" t="s">
        <v>6</v>
      </c>
      <c r="F29" s="41" t="s">
        <v>206</v>
      </c>
      <c r="G29" s="41" t="s">
        <v>17</v>
      </c>
      <c r="H29" s="39">
        <v>430000000</v>
      </c>
      <c r="I29" s="39">
        <f>H29</f>
        <v>430000000</v>
      </c>
      <c r="J29" s="41" t="s">
        <v>0</v>
      </c>
      <c r="K29" s="38" t="s">
        <v>10</v>
      </c>
      <c r="L29" s="40" t="s">
        <v>160</v>
      </c>
    </row>
    <row r="30" spans="2:12" s="6" customFormat="1" ht="90">
      <c r="B30" s="41" t="s">
        <v>240</v>
      </c>
      <c r="C30" s="49" t="s">
        <v>168</v>
      </c>
      <c r="D30" s="41" t="s">
        <v>86</v>
      </c>
      <c r="E30" s="41" t="s">
        <v>6</v>
      </c>
      <c r="F30" s="41" t="s">
        <v>207</v>
      </c>
      <c r="G30" s="41" t="s">
        <v>17</v>
      </c>
      <c r="H30" s="39">
        <v>44427851</v>
      </c>
      <c r="I30" s="39">
        <f>H30</f>
        <v>44427851</v>
      </c>
      <c r="J30" s="41" t="s">
        <v>0</v>
      </c>
      <c r="K30" s="38" t="s">
        <v>10</v>
      </c>
      <c r="L30" s="40" t="s">
        <v>157</v>
      </c>
    </row>
    <row r="31" spans="2:12" s="6" customFormat="1" ht="67.5">
      <c r="B31" s="41" t="s">
        <v>46</v>
      </c>
      <c r="C31" s="49" t="s">
        <v>35</v>
      </c>
      <c r="D31" s="41" t="s">
        <v>105</v>
      </c>
      <c r="E31" s="41" t="s">
        <v>42</v>
      </c>
      <c r="F31" s="41" t="s">
        <v>8</v>
      </c>
      <c r="G31" s="41" t="s">
        <v>17</v>
      </c>
      <c r="H31" s="39">
        <v>223000000</v>
      </c>
      <c r="I31" s="39">
        <v>223000000</v>
      </c>
      <c r="J31" s="41" t="s">
        <v>0</v>
      </c>
      <c r="K31" s="38" t="s">
        <v>10</v>
      </c>
      <c r="L31" s="40" t="s">
        <v>157</v>
      </c>
    </row>
    <row r="32" spans="2:12" s="6" customFormat="1" ht="90">
      <c r="B32" s="41" t="s">
        <v>241</v>
      </c>
      <c r="C32" s="49" t="s">
        <v>28</v>
      </c>
      <c r="D32" s="41" t="s">
        <v>105</v>
      </c>
      <c r="E32" s="41" t="s">
        <v>42</v>
      </c>
      <c r="F32" s="41" t="s">
        <v>154</v>
      </c>
      <c r="G32" s="41" t="s">
        <v>17</v>
      </c>
      <c r="H32" s="39">
        <v>0</v>
      </c>
      <c r="I32" s="39">
        <v>0</v>
      </c>
      <c r="J32" s="41" t="s">
        <v>0</v>
      </c>
      <c r="K32" s="38" t="s">
        <v>10</v>
      </c>
      <c r="L32" s="40" t="s">
        <v>157</v>
      </c>
    </row>
    <row r="33" spans="2:12" s="6" customFormat="1" ht="67.5">
      <c r="B33" s="41" t="s">
        <v>240</v>
      </c>
      <c r="C33" s="49" t="s">
        <v>111</v>
      </c>
      <c r="D33" s="41" t="s">
        <v>105</v>
      </c>
      <c r="E33" s="41" t="s">
        <v>121</v>
      </c>
      <c r="F33" s="41" t="s">
        <v>8</v>
      </c>
      <c r="G33" s="41" t="s">
        <v>9</v>
      </c>
      <c r="H33" s="39">
        <v>679600000</v>
      </c>
      <c r="I33" s="39">
        <f>H33</f>
        <v>679600000</v>
      </c>
      <c r="J33" s="41" t="s">
        <v>0</v>
      </c>
      <c r="K33" s="41" t="s">
        <v>10</v>
      </c>
      <c r="L33" s="40" t="s">
        <v>157</v>
      </c>
    </row>
    <row r="34" spans="2:12" s="6" customFormat="1" ht="90">
      <c r="B34" s="41" t="s">
        <v>242</v>
      </c>
      <c r="C34" s="49" t="s">
        <v>153</v>
      </c>
      <c r="D34" s="41" t="s">
        <v>105</v>
      </c>
      <c r="E34" s="41" t="s">
        <v>121</v>
      </c>
      <c r="F34" s="41" t="s">
        <v>154</v>
      </c>
      <c r="G34" s="41" t="s">
        <v>9</v>
      </c>
      <c r="H34" s="39">
        <v>90260000</v>
      </c>
      <c r="I34" s="39">
        <f>H34</f>
        <v>90260000</v>
      </c>
      <c r="J34" s="41" t="s">
        <v>0</v>
      </c>
      <c r="K34" s="41" t="s">
        <v>10</v>
      </c>
      <c r="L34" s="40" t="s">
        <v>157</v>
      </c>
    </row>
    <row r="35" spans="2:12" s="6" customFormat="1" ht="67.5">
      <c r="B35" s="41">
        <v>84131500</v>
      </c>
      <c r="C35" s="49" t="s">
        <v>197</v>
      </c>
      <c r="D35" s="41" t="s">
        <v>86</v>
      </c>
      <c r="E35" s="41" t="s">
        <v>198</v>
      </c>
      <c r="F35" s="41" t="s">
        <v>199</v>
      </c>
      <c r="G35" s="41" t="s">
        <v>17</v>
      </c>
      <c r="H35" s="39">
        <v>180480</v>
      </c>
      <c r="I35" s="39">
        <f>H35</f>
        <v>180480</v>
      </c>
      <c r="J35" s="41" t="s">
        <v>0</v>
      </c>
      <c r="K35" s="41" t="s">
        <v>10</v>
      </c>
      <c r="L35" s="40" t="s">
        <v>157</v>
      </c>
    </row>
    <row r="36" spans="2:12" s="6" customFormat="1" ht="67.5">
      <c r="B36" s="41">
        <v>84131500</v>
      </c>
      <c r="C36" s="49" t="s">
        <v>200</v>
      </c>
      <c r="D36" s="41" t="s">
        <v>105</v>
      </c>
      <c r="E36" s="41" t="s">
        <v>201</v>
      </c>
      <c r="F36" s="41" t="s">
        <v>199</v>
      </c>
      <c r="G36" s="41" t="s">
        <v>17</v>
      </c>
      <c r="H36" s="39">
        <v>36200000</v>
      </c>
      <c r="I36" s="39">
        <f>H36</f>
        <v>36200000</v>
      </c>
      <c r="J36" s="41" t="s">
        <v>0</v>
      </c>
      <c r="K36" s="41" t="s">
        <v>10</v>
      </c>
      <c r="L36" s="40" t="s">
        <v>157</v>
      </c>
    </row>
    <row r="37" spans="2:12" s="6" customFormat="1" ht="45">
      <c r="B37" s="41">
        <v>84131500</v>
      </c>
      <c r="C37" s="49" t="s">
        <v>38</v>
      </c>
      <c r="D37" s="41" t="s">
        <v>91</v>
      </c>
      <c r="E37" s="41" t="s">
        <v>12</v>
      </c>
      <c r="F37" s="41" t="s">
        <v>120</v>
      </c>
      <c r="G37" s="41" t="s">
        <v>17</v>
      </c>
      <c r="H37" s="39">
        <f>I37</f>
        <v>49619520</v>
      </c>
      <c r="I37" s="39">
        <v>49619520</v>
      </c>
      <c r="J37" s="73" t="s">
        <v>0</v>
      </c>
      <c r="K37" s="41" t="s">
        <v>10</v>
      </c>
      <c r="L37" s="40" t="s">
        <v>157</v>
      </c>
    </row>
    <row r="38" spans="2:12" s="6" customFormat="1" ht="45">
      <c r="B38" s="41">
        <v>84131500</v>
      </c>
      <c r="C38" s="49" t="s">
        <v>202</v>
      </c>
      <c r="D38" s="41" t="s">
        <v>105</v>
      </c>
      <c r="E38" s="41" t="s">
        <v>186</v>
      </c>
      <c r="F38" s="59" t="s">
        <v>196</v>
      </c>
      <c r="G38" s="41" t="s">
        <v>17</v>
      </c>
      <c r="H38" s="39">
        <v>0</v>
      </c>
      <c r="I38" s="39">
        <v>0</v>
      </c>
      <c r="J38" s="73" t="s">
        <v>0</v>
      </c>
      <c r="K38" s="41" t="s">
        <v>10</v>
      </c>
      <c r="L38" s="40" t="s">
        <v>157</v>
      </c>
    </row>
    <row r="39" spans="2:12" s="6" customFormat="1" ht="78.75">
      <c r="B39" s="41">
        <v>42211700</v>
      </c>
      <c r="C39" s="49" t="s">
        <v>20</v>
      </c>
      <c r="D39" s="41" t="s">
        <v>91</v>
      </c>
      <c r="E39" s="41" t="s">
        <v>13</v>
      </c>
      <c r="F39" s="41" t="s">
        <v>118</v>
      </c>
      <c r="G39" s="41" t="s">
        <v>9</v>
      </c>
      <c r="H39" s="39">
        <v>395937900</v>
      </c>
      <c r="I39" s="39">
        <v>395937900</v>
      </c>
      <c r="J39" s="41" t="s">
        <v>0</v>
      </c>
      <c r="K39" s="38" t="s">
        <v>10</v>
      </c>
      <c r="L39" s="40" t="s">
        <v>157</v>
      </c>
    </row>
    <row r="40" spans="2:12" s="6" customFormat="1" ht="101.25">
      <c r="B40" s="41">
        <v>42211700</v>
      </c>
      <c r="C40" s="49" t="s">
        <v>92</v>
      </c>
      <c r="D40" s="41" t="s">
        <v>91</v>
      </c>
      <c r="E40" s="41" t="s">
        <v>13</v>
      </c>
      <c r="F40" s="41" t="s">
        <v>154</v>
      </c>
      <c r="G40" s="41" t="s">
        <v>9</v>
      </c>
      <c r="H40" s="39">
        <v>43993100</v>
      </c>
      <c r="I40" s="39">
        <v>43993100</v>
      </c>
      <c r="J40" s="41" t="s">
        <v>0</v>
      </c>
      <c r="K40" s="38" t="s">
        <v>10</v>
      </c>
      <c r="L40" s="40" t="s">
        <v>157</v>
      </c>
    </row>
    <row r="41" spans="2:12" s="6" customFormat="1" ht="33.75">
      <c r="B41" s="41" t="s">
        <v>51</v>
      </c>
      <c r="C41" s="49" t="s">
        <v>31</v>
      </c>
      <c r="D41" s="41" t="s">
        <v>93</v>
      </c>
      <c r="E41" s="41" t="s">
        <v>11</v>
      </c>
      <c r="F41" s="41" t="s">
        <v>8</v>
      </c>
      <c r="G41" s="41" t="s">
        <v>9</v>
      </c>
      <c r="H41" s="39">
        <v>5025637800</v>
      </c>
      <c r="I41" s="39">
        <v>5025637800</v>
      </c>
      <c r="J41" s="41" t="s">
        <v>0</v>
      </c>
      <c r="K41" s="38" t="s">
        <v>10</v>
      </c>
      <c r="L41" s="40" t="s">
        <v>157</v>
      </c>
    </row>
    <row r="42" spans="2:12" s="6" customFormat="1" ht="45">
      <c r="B42" s="41" t="s">
        <v>244</v>
      </c>
      <c r="C42" s="49" t="s">
        <v>94</v>
      </c>
      <c r="D42" s="41" t="s">
        <v>93</v>
      </c>
      <c r="E42" s="41" t="s">
        <v>11</v>
      </c>
      <c r="F42" s="41" t="s">
        <v>154</v>
      </c>
      <c r="G42" s="41" t="s">
        <v>9</v>
      </c>
      <c r="H42" s="39">
        <v>558404200</v>
      </c>
      <c r="I42" s="39">
        <v>558404200</v>
      </c>
      <c r="J42" s="41" t="s">
        <v>0</v>
      </c>
      <c r="K42" s="38" t="s">
        <v>10</v>
      </c>
      <c r="L42" s="40" t="s">
        <v>157</v>
      </c>
    </row>
    <row r="43" spans="2:12" s="6" customFormat="1" ht="45">
      <c r="B43" s="41" t="s">
        <v>243</v>
      </c>
      <c r="C43" s="49" t="s">
        <v>109</v>
      </c>
      <c r="D43" s="41" t="s">
        <v>105</v>
      </c>
      <c r="E43" s="41" t="s">
        <v>13</v>
      </c>
      <c r="F43" s="41" t="s">
        <v>120</v>
      </c>
      <c r="G43" s="41" t="s">
        <v>9</v>
      </c>
      <c r="H43" s="39">
        <v>116918100</v>
      </c>
      <c r="I43" s="39">
        <v>116918100</v>
      </c>
      <c r="J43" s="41" t="s">
        <v>0</v>
      </c>
      <c r="K43" s="41" t="s">
        <v>10</v>
      </c>
      <c r="L43" s="40" t="s">
        <v>157</v>
      </c>
    </row>
    <row r="44" spans="2:12" s="6" customFormat="1" ht="56.25">
      <c r="B44" s="41" t="s">
        <v>245</v>
      </c>
      <c r="C44" s="49" t="s">
        <v>23</v>
      </c>
      <c r="D44" s="41" t="s">
        <v>105</v>
      </c>
      <c r="E44" s="41" t="s">
        <v>13</v>
      </c>
      <c r="F44" s="41" t="s">
        <v>155</v>
      </c>
      <c r="G44" s="41" t="s">
        <v>9</v>
      </c>
      <c r="H44" s="39">
        <v>12990900</v>
      </c>
      <c r="I44" s="39">
        <v>12990900</v>
      </c>
      <c r="J44" s="41" t="s">
        <v>0</v>
      </c>
      <c r="K44" s="38" t="s">
        <v>10</v>
      </c>
      <c r="L44" s="40" t="s">
        <v>157</v>
      </c>
    </row>
    <row r="45" spans="2:12" s="6" customFormat="1" ht="33.75">
      <c r="B45" s="41" t="s">
        <v>52</v>
      </c>
      <c r="C45" s="49" t="s">
        <v>99</v>
      </c>
      <c r="D45" s="41" t="s">
        <v>93</v>
      </c>
      <c r="E45" s="41" t="s">
        <v>11</v>
      </c>
      <c r="F45" s="41" t="s">
        <v>8</v>
      </c>
      <c r="G45" s="41" t="s">
        <v>9</v>
      </c>
      <c r="H45" s="39">
        <f>1528395264+28776546-250000000</f>
        <v>1307171810</v>
      </c>
      <c r="I45" s="39">
        <f>H45</f>
        <v>1307171810</v>
      </c>
      <c r="J45" s="41" t="s">
        <v>0</v>
      </c>
      <c r="K45" s="38" t="s">
        <v>10</v>
      </c>
      <c r="L45" s="40" t="s">
        <v>157</v>
      </c>
    </row>
    <row r="46" spans="2:12" s="6" customFormat="1" ht="45">
      <c r="B46" s="41" t="s">
        <v>79</v>
      </c>
      <c r="C46" s="49" t="s">
        <v>100</v>
      </c>
      <c r="D46" s="41" t="s">
        <v>93</v>
      </c>
      <c r="E46" s="41" t="s">
        <v>11</v>
      </c>
      <c r="F46" s="41" t="s">
        <v>154</v>
      </c>
      <c r="G46" s="41" t="s">
        <v>9</v>
      </c>
      <c r="H46" s="39">
        <v>199009800</v>
      </c>
      <c r="I46" s="39">
        <v>199009800</v>
      </c>
      <c r="J46" s="41" t="s">
        <v>0</v>
      </c>
      <c r="K46" s="38" t="s">
        <v>10</v>
      </c>
      <c r="L46" s="40" t="s">
        <v>160</v>
      </c>
    </row>
    <row r="47" spans="2:12" s="6" customFormat="1" ht="33.75">
      <c r="B47" s="41" t="s">
        <v>52</v>
      </c>
      <c r="C47" s="49" t="s">
        <v>98</v>
      </c>
      <c r="D47" s="41" t="s">
        <v>105</v>
      </c>
      <c r="E47" s="41" t="s">
        <v>41</v>
      </c>
      <c r="F47" s="41" t="s">
        <v>154</v>
      </c>
      <c r="G47" s="41" t="s">
        <v>9</v>
      </c>
      <c r="H47" s="39">
        <v>238811760</v>
      </c>
      <c r="I47" s="39">
        <v>238811760</v>
      </c>
      <c r="J47" s="41" t="s">
        <v>0</v>
      </c>
      <c r="K47" s="38" t="s">
        <v>10</v>
      </c>
      <c r="L47" s="40" t="s">
        <v>157</v>
      </c>
    </row>
    <row r="48" spans="2:12" s="6" customFormat="1" ht="33.75">
      <c r="B48" s="41" t="s">
        <v>52</v>
      </c>
      <c r="C48" s="49" t="s">
        <v>119</v>
      </c>
      <c r="D48" s="41" t="s">
        <v>105</v>
      </c>
      <c r="E48" s="41" t="s">
        <v>41</v>
      </c>
      <c r="F48" s="41" t="s">
        <v>154</v>
      </c>
      <c r="G48" s="41" t="s">
        <v>9</v>
      </c>
      <c r="H48" s="39">
        <v>23881176</v>
      </c>
      <c r="I48" s="39">
        <v>23881176</v>
      </c>
      <c r="J48" s="41" t="s">
        <v>0</v>
      </c>
      <c r="K48" s="38" t="s">
        <v>10</v>
      </c>
      <c r="L48" s="40" t="s">
        <v>157</v>
      </c>
    </row>
    <row r="49" spans="2:12" s="6" customFormat="1" ht="78.75">
      <c r="B49" s="41">
        <v>85101508</v>
      </c>
      <c r="C49" s="49" t="s">
        <v>89</v>
      </c>
      <c r="D49" s="41" t="s">
        <v>93</v>
      </c>
      <c r="E49" s="41" t="s">
        <v>6</v>
      </c>
      <c r="F49" s="41" t="s">
        <v>117</v>
      </c>
      <c r="G49" s="41" t="s">
        <v>9</v>
      </c>
      <c r="H49" s="39">
        <v>822489000</v>
      </c>
      <c r="I49" s="39">
        <v>822489000</v>
      </c>
      <c r="J49" s="41" t="s">
        <v>0</v>
      </c>
      <c r="K49" s="38" t="s">
        <v>10</v>
      </c>
      <c r="L49" s="40" t="s">
        <v>157</v>
      </c>
    </row>
    <row r="50" spans="2:12" s="6" customFormat="1" ht="45">
      <c r="B50" s="41" t="s">
        <v>246</v>
      </c>
      <c r="C50" s="49" t="s">
        <v>142</v>
      </c>
      <c r="D50" s="41" t="s">
        <v>93</v>
      </c>
      <c r="E50" s="41" t="s">
        <v>143</v>
      </c>
      <c r="F50" s="41" t="s">
        <v>154</v>
      </c>
      <c r="G50" s="41" t="s">
        <v>9</v>
      </c>
      <c r="H50" s="39">
        <v>38447984</v>
      </c>
      <c r="I50" s="39">
        <v>38447984</v>
      </c>
      <c r="J50" s="41" t="s">
        <v>0</v>
      </c>
      <c r="K50" s="38" t="s">
        <v>10</v>
      </c>
      <c r="L50" s="40" t="s">
        <v>157</v>
      </c>
    </row>
    <row r="51" spans="2:12" s="6" customFormat="1" ht="45">
      <c r="B51" s="41" t="s">
        <v>247</v>
      </c>
      <c r="C51" s="49" t="s">
        <v>141</v>
      </c>
      <c r="D51" s="41" t="s">
        <v>93</v>
      </c>
      <c r="E51" s="41" t="s">
        <v>143</v>
      </c>
      <c r="F51" s="41" t="s">
        <v>8</v>
      </c>
      <c r="G51" s="41" t="s">
        <v>9</v>
      </c>
      <c r="H51" s="39">
        <v>384479845</v>
      </c>
      <c r="I51" s="39">
        <f>H51</f>
        <v>384479845</v>
      </c>
      <c r="J51" s="41" t="s">
        <v>0</v>
      </c>
      <c r="K51" s="38" t="s">
        <v>10</v>
      </c>
      <c r="L51" s="40" t="s">
        <v>157</v>
      </c>
    </row>
    <row r="52" spans="2:12" s="6" customFormat="1" ht="45">
      <c r="B52" s="41" t="s">
        <v>248</v>
      </c>
      <c r="C52" s="49" t="s">
        <v>112</v>
      </c>
      <c r="D52" s="41" t="s">
        <v>93</v>
      </c>
      <c r="E52" s="41" t="s">
        <v>41</v>
      </c>
      <c r="F52" s="59" t="s">
        <v>196</v>
      </c>
      <c r="G52" s="41" t="s">
        <v>9</v>
      </c>
      <c r="H52" s="39">
        <v>200000000</v>
      </c>
      <c r="I52" s="39">
        <v>200000000</v>
      </c>
      <c r="J52" s="41" t="s">
        <v>0</v>
      </c>
      <c r="K52" s="38" t="s">
        <v>10</v>
      </c>
      <c r="L52" s="40" t="s">
        <v>158</v>
      </c>
    </row>
    <row r="53" spans="2:12" s="6" customFormat="1" ht="33.75">
      <c r="B53" s="41" t="s">
        <v>249</v>
      </c>
      <c r="C53" s="49" t="s">
        <v>144</v>
      </c>
      <c r="D53" s="41" t="s">
        <v>93</v>
      </c>
      <c r="E53" s="41" t="s">
        <v>148</v>
      </c>
      <c r="F53" s="41" t="s">
        <v>8</v>
      </c>
      <c r="G53" s="41" t="s">
        <v>9</v>
      </c>
      <c r="H53" s="39">
        <f>64902632.28+421867109.82</f>
        <v>486769742.1</v>
      </c>
      <c r="I53" s="39">
        <f>64902632.28+421867109.82</f>
        <v>486769742.1</v>
      </c>
      <c r="J53" s="41" t="s">
        <v>0</v>
      </c>
      <c r="K53" s="38" t="s">
        <v>10</v>
      </c>
      <c r="L53" s="40" t="s">
        <v>158</v>
      </c>
    </row>
    <row r="54" spans="2:12" s="6" customFormat="1" ht="33.75">
      <c r="B54" s="41" t="s">
        <v>78</v>
      </c>
      <c r="C54" s="49" t="s">
        <v>145</v>
      </c>
      <c r="D54" s="41" t="s">
        <v>93</v>
      </c>
      <c r="E54" s="41" t="s">
        <v>19</v>
      </c>
      <c r="F54" s="41" t="s">
        <v>154</v>
      </c>
      <c r="G54" s="41" t="s">
        <v>9</v>
      </c>
      <c r="H54" s="39">
        <v>54085526.900000006</v>
      </c>
      <c r="I54" s="39">
        <v>54085526.900000006</v>
      </c>
      <c r="J54" s="41" t="s">
        <v>0</v>
      </c>
      <c r="K54" s="38" t="s">
        <v>10</v>
      </c>
      <c r="L54" s="40" t="s">
        <v>160</v>
      </c>
    </row>
    <row r="55" spans="2:12" s="6" customFormat="1" ht="45">
      <c r="B55" s="41" t="s">
        <v>52</v>
      </c>
      <c r="C55" s="49" t="s">
        <v>103</v>
      </c>
      <c r="D55" s="41" t="s">
        <v>93</v>
      </c>
      <c r="E55" s="41" t="s">
        <v>11</v>
      </c>
      <c r="F55" s="41" t="s">
        <v>8</v>
      </c>
      <c r="G55" s="41" t="s">
        <v>9</v>
      </c>
      <c r="H55" s="39">
        <f>14101209000+37204984</f>
        <v>14138413984</v>
      </c>
      <c r="I55" s="39">
        <f>+H55</f>
        <v>14138413984</v>
      </c>
      <c r="J55" s="41" t="s">
        <v>0</v>
      </c>
      <c r="K55" s="38" t="s">
        <v>10</v>
      </c>
      <c r="L55" s="40" t="s">
        <v>157</v>
      </c>
    </row>
    <row r="56" spans="2:12" s="6" customFormat="1" ht="45">
      <c r="B56" s="41" t="s">
        <v>52</v>
      </c>
      <c r="C56" s="49" t="s">
        <v>104</v>
      </c>
      <c r="D56" s="41" t="s">
        <v>93</v>
      </c>
      <c r="E56" s="41" t="s">
        <v>11</v>
      </c>
      <c r="F56" s="41" t="s">
        <v>154</v>
      </c>
      <c r="G56" s="41" t="s">
        <v>9</v>
      </c>
      <c r="H56" s="39">
        <v>1566801000</v>
      </c>
      <c r="I56" s="39">
        <v>1566801000</v>
      </c>
      <c r="J56" s="41" t="s">
        <v>0</v>
      </c>
      <c r="K56" s="38" t="s">
        <v>10</v>
      </c>
      <c r="L56" s="40" t="s">
        <v>159</v>
      </c>
    </row>
    <row r="57" spans="2:12" s="6" customFormat="1" ht="56.25">
      <c r="B57" s="41" t="s">
        <v>127</v>
      </c>
      <c r="C57" s="49" t="s">
        <v>125</v>
      </c>
      <c r="D57" s="41" t="s">
        <v>93</v>
      </c>
      <c r="E57" s="41" t="s">
        <v>16</v>
      </c>
      <c r="F57" s="41" t="s">
        <v>128</v>
      </c>
      <c r="G57" s="41" t="s">
        <v>9</v>
      </c>
      <c r="H57" s="39">
        <v>600000000</v>
      </c>
      <c r="I57" s="39">
        <v>600000000</v>
      </c>
      <c r="J57" s="41" t="s">
        <v>0</v>
      </c>
      <c r="K57" s="38" t="s">
        <v>126</v>
      </c>
      <c r="L57" s="40" t="s">
        <v>157</v>
      </c>
    </row>
    <row r="58" spans="2:12" s="6" customFormat="1" ht="56.25">
      <c r="B58" s="41" t="s">
        <v>250</v>
      </c>
      <c r="C58" s="49" t="s">
        <v>108</v>
      </c>
      <c r="D58" s="41" t="s">
        <v>105</v>
      </c>
      <c r="E58" s="41" t="s">
        <v>11</v>
      </c>
      <c r="F58" s="41" t="s">
        <v>8</v>
      </c>
      <c r="G58" s="41" t="s">
        <v>9</v>
      </c>
      <c r="H58" s="39">
        <v>532278000</v>
      </c>
      <c r="I58" s="39">
        <v>532278000</v>
      </c>
      <c r="J58" s="41" t="s">
        <v>0</v>
      </c>
      <c r="K58" s="41" t="s">
        <v>10</v>
      </c>
      <c r="L58" s="40" t="s">
        <v>157</v>
      </c>
    </row>
    <row r="59" spans="2:12" s="6" customFormat="1" ht="78.75">
      <c r="B59" s="41" t="s">
        <v>250</v>
      </c>
      <c r="C59" s="49" t="s">
        <v>32</v>
      </c>
      <c r="D59" s="41" t="s">
        <v>105</v>
      </c>
      <c r="E59" s="41" t="s">
        <v>11</v>
      </c>
      <c r="F59" s="41" t="s">
        <v>154</v>
      </c>
      <c r="G59" s="41" t="s">
        <v>9</v>
      </c>
      <c r="H59" s="39">
        <v>59142000</v>
      </c>
      <c r="I59" s="39">
        <v>59142000</v>
      </c>
      <c r="J59" s="41" t="s">
        <v>0</v>
      </c>
      <c r="K59" s="41" t="s">
        <v>10</v>
      </c>
      <c r="L59" s="40" t="s">
        <v>157</v>
      </c>
    </row>
    <row r="60" spans="2:12" s="6" customFormat="1" ht="45">
      <c r="B60" s="41">
        <v>41112500</v>
      </c>
      <c r="C60" s="49" t="s">
        <v>113</v>
      </c>
      <c r="D60" s="41" t="s">
        <v>105</v>
      </c>
      <c r="E60" s="41" t="s">
        <v>6</v>
      </c>
      <c r="F60" s="41" t="s">
        <v>117</v>
      </c>
      <c r="G60" s="41" t="s">
        <v>9</v>
      </c>
      <c r="H60" s="39">
        <v>50000000</v>
      </c>
      <c r="I60" s="39">
        <v>50000000</v>
      </c>
      <c r="J60" s="41" t="s">
        <v>0</v>
      </c>
      <c r="K60" s="38" t="s">
        <v>10</v>
      </c>
      <c r="L60" s="40" t="s">
        <v>157</v>
      </c>
    </row>
    <row r="61" spans="2:12" s="6" customFormat="1" ht="45">
      <c r="B61" s="41" t="s">
        <v>123</v>
      </c>
      <c r="C61" s="49" t="s">
        <v>124</v>
      </c>
      <c r="D61" s="41" t="s">
        <v>131</v>
      </c>
      <c r="E61" s="41" t="s">
        <v>43</v>
      </c>
      <c r="F61" s="41" t="s">
        <v>122</v>
      </c>
      <c r="G61" s="41" t="s">
        <v>9</v>
      </c>
      <c r="H61" s="39">
        <v>2351547780</v>
      </c>
      <c r="I61" s="39">
        <v>2351547780</v>
      </c>
      <c r="J61" s="41" t="s">
        <v>0</v>
      </c>
      <c r="K61" s="38" t="s">
        <v>10</v>
      </c>
      <c r="L61" s="40" t="s">
        <v>157</v>
      </c>
    </row>
    <row r="62" spans="2:12" s="6" customFormat="1" ht="45">
      <c r="B62" s="41" t="s">
        <v>251</v>
      </c>
      <c r="C62" s="49" t="s">
        <v>114</v>
      </c>
      <c r="D62" s="41" t="s">
        <v>101</v>
      </c>
      <c r="E62" s="41" t="s">
        <v>45</v>
      </c>
      <c r="F62" s="41" t="s">
        <v>155</v>
      </c>
      <c r="G62" s="41" t="s">
        <v>9</v>
      </c>
      <c r="H62" s="39">
        <v>20656000</v>
      </c>
      <c r="I62" s="39">
        <v>20656000</v>
      </c>
      <c r="J62" s="41" t="s">
        <v>0</v>
      </c>
      <c r="K62" s="38" t="s">
        <v>10</v>
      </c>
      <c r="L62" s="40" t="s">
        <v>157</v>
      </c>
    </row>
    <row r="63" spans="2:12" s="6" customFormat="1" ht="33.75">
      <c r="B63" s="41" t="s">
        <v>252</v>
      </c>
      <c r="C63" s="49" t="s">
        <v>133</v>
      </c>
      <c r="D63" s="41" t="s">
        <v>93</v>
      </c>
      <c r="E63" s="41" t="s">
        <v>44</v>
      </c>
      <c r="F63" s="41" t="s">
        <v>155</v>
      </c>
      <c r="G63" s="41" t="s">
        <v>17</v>
      </c>
      <c r="H63" s="39">
        <v>10000000</v>
      </c>
      <c r="I63" s="39">
        <v>10000000</v>
      </c>
      <c r="J63" s="41" t="s">
        <v>0</v>
      </c>
      <c r="K63" s="38" t="s">
        <v>10</v>
      </c>
      <c r="L63" s="40" t="s">
        <v>160</v>
      </c>
    </row>
    <row r="64" spans="2:12" s="6" customFormat="1" ht="33.75">
      <c r="B64" s="41">
        <v>72141100</v>
      </c>
      <c r="C64" s="49" t="s">
        <v>138</v>
      </c>
      <c r="D64" s="41" t="s">
        <v>93</v>
      </c>
      <c r="E64" s="41" t="s">
        <v>139</v>
      </c>
      <c r="F64" s="41" t="s">
        <v>120</v>
      </c>
      <c r="G64" s="41" t="s">
        <v>9</v>
      </c>
      <c r="H64" s="39">
        <f>12000000+78000000</f>
        <v>90000000</v>
      </c>
      <c r="I64" s="39">
        <f>12000000+78000000</f>
        <v>90000000</v>
      </c>
      <c r="J64" s="41" t="s">
        <v>0</v>
      </c>
      <c r="K64" s="38" t="s">
        <v>10</v>
      </c>
      <c r="L64" s="40" t="s">
        <v>160</v>
      </c>
    </row>
    <row r="65" spans="2:12" s="6" customFormat="1" ht="33.75">
      <c r="B65" s="41">
        <v>72121400</v>
      </c>
      <c r="C65" s="49" t="s">
        <v>140</v>
      </c>
      <c r="D65" s="41" t="s">
        <v>93</v>
      </c>
      <c r="E65" s="41" t="s">
        <v>11</v>
      </c>
      <c r="F65" s="41" t="s">
        <v>155</v>
      </c>
      <c r="G65" s="41" t="s">
        <v>9</v>
      </c>
      <c r="H65" s="39">
        <v>10000000</v>
      </c>
      <c r="I65" s="39">
        <v>10000000</v>
      </c>
      <c r="J65" s="41" t="s">
        <v>0</v>
      </c>
      <c r="K65" s="38" t="s">
        <v>10</v>
      </c>
      <c r="L65" s="40" t="s">
        <v>160</v>
      </c>
    </row>
    <row r="66" spans="2:12" s="6" customFormat="1" ht="78.75">
      <c r="B66" s="41">
        <v>83100000</v>
      </c>
      <c r="C66" s="49" t="s">
        <v>26</v>
      </c>
      <c r="D66" s="41" t="s">
        <v>91</v>
      </c>
      <c r="E66" s="41" t="s">
        <v>6</v>
      </c>
      <c r="F66" s="41" t="s">
        <v>155</v>
      </c>
      <c r="G66" s="41" t="s">
        <v>9</v>
      </c>
      <c r="H66" s="39">
        <v>20000000</v>
      </c>
      <c r="I66" s="39">
        <v>20000000</v>
      </c>
      <c r="J66" s="41" t="s">
        <v>0</v>
      </c>
      <c r="K66" s="38" t="s">
        <v>10</v>
      </c>
      <c r="L66" s="40" t="s">
        <v>157</v>
      </c>
    </row>
    <row r="67" spans="2:12" s="6" customFormat="1" ht="101.25">
      <c r="B67" s="41">
        <v>72141510</v>
      </c>
      <c r="C67" s="49" t="s">
        <v>25</v>
      </c>
      <c r="D67" s="41" t="s">
        <v>93</v>
      </c>
      <c r="E67" s="41" t="s">
        <v>6</v>
      </c>
      <c r="F67" s="41" t="s">
        <v>120</v>
      </c>
      <c r="G67" s="41" t="s">
        <v>9</v>
      </c>
      <c r="H67" s="39">
        <v>25000000</v>
      </c>
      <c r="I67" s="39">
        <v>25000000</v>
      </c>
      <c r="J67" s="41" t="s">
        <v>0</v>
      </c>
      <c r="K67" s="38" t="s">
        <v>10</v>
      </c>
      <c r="L67" s="40" t="s">
        <v>157</v>
      </c>
    </row>
    <row r="68" spans="2:12" s="6" customFormat="1" ht="45">
      <c r="B68" s="41">
        <v>93111600</v>
      </c>
      <c r="C68" s="49" t="s">
        <v>33</v>
      </c>
      <c r="D68" s="41" t="s">
        <v>91</v>
      </c>
      <c r="E68" s="41" t="s">
        <v>6</v>
      </c>
      <c r="F68" s="41" t="s">
        <v>120</v>
      </c>
      <c r="G68" s="41" t="s">
        <v>9</v>
      </c>
      <c r="H68" s="39">
        <v>50000000</v>
      </c>
      <c r="I68" s="39">
        <v>50000000</v>
      </c>
      <c r="J68" s="41" t="s">
        <v>0</v>
      </c>
      <c r="K68" s="38" t="s">
        <v>10</v>
      </c>
      <c r="L68" s="40" t="s">
        <v>160</v>
      </c>
    </row>
    <row r="69" spans="2:12" s="6" customFormat="1" ht="45">
      <c r="B69" s="41" t="s">
        <v>253</v>
      </c>
      <c r="C69" s="49" t="s">
        <v>27</v>
      </c>
      <c r="D69" s="41" t="s">
        <v>110</v>
      </c>
      <c r="E69" s="41" t="s">
        <v>6</v>
      </c>
      <c r="F69" s="41" t="s">
        <v>117</v>
      </c>
      <c r="G69" s="41" t="s">
        <v>9</v>
      </c>
      <c r="H69" s="39">
        <v>102929364</v>
      </c>
      <c r="I69" s="39">
        <v>102929364</v>
      </c>
      <c r="J69" s="41" t="s">
        <v>0</v>
      </c>
      <c r="K69" s="38" t="s">
        <v>10</v>
      </c>
      <c r="L69" s="40" t="s">
        <v>160</v>
      </c>
    </row>
    <row r="70" spans="2:12" s="6" customFormat="1" ht="45">
      <c r="B70" s="41">
        <v>84131600</v>
      </c>
      <c r="C70" s="49" t="s">
        <v>39</v>
      </c>
      <c r="D70" s="41" t="s">
        <v>101</v>
      </c>
      <c r="E70" s="41" t="s">
        <v>19</v>
      </c>
      <c r="F70" s="41" t="s">
        <v>155</v>
      </c>
      <c r="G70" s="41" t="s">
        <v>17</v>
      </c>
      <c r="H70" s="39">
        <v>15000000</v>
      </c>
      <c r="I70" s="39">
        <v>15000000</v>
      </c>
      <c r="J70" s="41" t="s">
        <v>0</v>
      </c>
      <c r="K70" s="38" t="s">
        <v>10</v>
      </c>
      <c r="L70" s="40" t="s">
        <v>157</v>
      </c>
    </row>
    <row r="71" spans="2:12" s="6" customFormat="1" ht="67.5">
      <c r="B71" s="41" t="s">
        <v>134</v>
      </c>
      <c r="C71" s="49" t="s">
        <v>135</v>
      </c>
      <c r="D71" s="41" t="s">
        <v>88</v>
      </c>
      <c r="E71" s="41" t="s">
        <v>6</v>
      </c>
      <c r="F71" s="41" t="s">
        <v>137</v>
      </c>
      <c r="G71" s="41" t="s">
        <v>132</v>
      </c>
      <c r="H71" s="39">
        <v>31000000</v>
      </c>
      <c r="I71" s="39">
        <v>31000000</v>
      </c>
      <c r="J71" s="41" t="s">
        <v>0</v>
      </c>
      <c r="K71" s="38" t="s">
        <v>126</v>
      </c>
      <c r="L71" s="40" t="s">
        <v>157</v>
      </c>
    </row>
    <row r="72" spans="2:12" s="6" customFormat="1" ht="67.5">
      <c r="B72" s="41" t="s">
        <v>134</v>
      </c>
      <c r="C72" s="49" t="s">
        <v>193</v>
      </c>
      <c r="D72" s="41" t="s">
        <v>105</v>
      </c>
      <c r="E72" s="41" t="s">
        <v>194</v>
      </c>
      <c r="F72" s="41" t="s">
        <v>137</v>
      </c>
      <c r="G72" s="41" t="s">
        <v>132</v>
      </c>
      <c r="H72" s="39">
        <v>0</v>
      </c>
      <c r="I72" s="39">
        <v>0</v>
      </c>
      <c r="J72" s="41" t="s">
        <v>0</v>
      </c>
      <c r="K72" s="38" t="s">
        <v>126</v>
      </c>
      <c r="L72" s="40" t="s">
        <v>157</v>
      </c>
    </row>
    <row r="73" spans="2:12" s="6" customFormat="1" ht="45">
      <c r="B73" s="41" t="s">
        <v>254</v>
      </c>
      <c r="C73" s="49" t="s">
        <v>95</v>
      </c>
      <c r="D73" s="41" t="s">
        <v>105</v>
      </c>
      <c r="E73" s="41" t="s">
        <v>11</v>
      </c>
      <c r="F73" s="41" t="s">
        <v>8</v>
      </c>
      <c r="G73" s="41" t="s">
        <v>9</v>
      </c>
      <c r="H73" s="39">
        <v>291753000</v>
      </c>
      <c r="I73" s="39">
        <v>291753000</v>
      </c>
      <c r="J73" s="41" t="s">
        <v>0</v>
      </c>
      <c r="K73" s="38" t="s">
        <v>10</v>
      </c>
      <c r="L73" s="40" t="s">
        <v>157</v>
      </c>
    </row>
    <row r="74" spans="2:12" s="6" customFormat="1" ht="45">
      <c r="B74" s="41" t="s">
        <v>255</v>
      </c>
      <c r="C74" s="49" t="s">
        <v>97</v>
      </c>
      <c r="D74" s="41" t="s">
        <v>105</v>
      </c>
      <c r="E74" s="41" t="s">
        <v>11</v>
      </c>
      <c r="F74" s="41" t="s">
        <v>154</v>
      </c>
      <c r="G74" s="41" t="s">
        <v>9</v>
      </c>
      <c r="H74" s="39">
        <v>67279800</v>
      </c>
      <c r="I74" s="39">
        <v>67279800</v>
      </c>
      <c r="J74" s="41" t="s">
        <v>0</v>
      </c>
      <c r="K74" s="38" t="s">
        <v>10</v>
      </c>
      <c r="L74" s="40" t="s">
        <v>157</v>
      </c>
    </row>
    <row r="75" spans="2:12" s="6" customFormat="1" ht="67.5">
      <c r="B75" s="41" t="s">
        <v>47</v>
      </c>
      <c r="C75" s="49" t="s">
        <v>195</v>
      </c>
      <c r="D75" s="59" t="s">
        <v>105</v>
      </c>
      <c r="E75" s="59" t="s">
        <v>16</v>
      </c>
      <c r="F75" s="59" t="s">
        <v>196</v>
      </c>
      <c r="G75" s="59" t="s">
        <v>17</v>
      </c>
      <c r="H75" s="57">
        <f>I75</f>
        <v>186052929</v>
      </c>
      <c r="I75" s="57">
        <v>186052929</v>
      </c>
      <c r="J75" s="59" t="s">
        <v>0</v>
      </c>
      <c r="K75" s="59" t="s">
        <v>10</v>
      </c>
      <c r="L75" s="40" t="s">
        <v>157</v>
      </c>
    </row>
    <row r="76" spans="2:12" s="6" customFormat="1" ht="33.75">
      <c r="B76" s="41">
        <v>82101000</v>
      </c>
      <c r="C76" s="49" t="s">
        <v>37</v>
      </c>
      <c r="D76" s="41" t="s">
        <v>105</v>
      </c>
      <c r="E76" s="41" t="s">
        <v>19</v>
      </c>
      <c r="F76" s="41" t="s">
        <v>155</v>
      </c>
      <c r="G76" s="41" t="s">
        <v>17</v>
      </c>
      <c r="H76" s="39">
        <v>10000000</v>
      </c>
      <c r="I76" s="39">
        <v>10000000</v>
      </c>
      <c r="J76" s="41" t="s">
        <v>0</v>
      </c>
      <c r="K76" s="38" t="s">
        <v>10</v>
      </c>
      <c r="L76" s="40" t="s">
        <v>160</v>
      </c>
    </row>
    <row r="77" spans="2:12" s="6" customFormat="1" ht="56.25">
      <c r="B77" s="41" t="s">
        <v>256</v>
      </c>
      <c r="C77" s="49" t="s">
        <v>14</v>
      </c>
      <c r="D77" s="41" t="s">
        <v>93</v>
      </c>
      <c r="E77" s="41" t="s">
        <v>13</v>
      </c>
      <c r="F77" s="41" t="s">
        <v>117</v>
      </c>
      <c r="G77" s="41" t="s">
        <v>9</v>
      </c>
      <c r="H77" s="39">
        <v>487160000</v>
      </c>
      <c r="I77" s="39">
        <v>487160000</v>
      </c>
      <c r="J77" s="41" t="s">
        <v>0</v>
      </c>
      <c r="K77" s="38" t="s">
        <v>10</v>
      </c>
      <c r="L77" s="40" t="s">
        <v>157</v>
      </c>
    </row>
    <row r="78" spans="2:12" s="6" customFormat="1" ht="45">
      <c r="B78" s="41" t="s">
        <v>257</v>
      </c>
      <c r="C78" s="49" t="s">
        <v>96</v>
      </c>
      <c r="D78" s="41" t="s">
        <v>93</v>
      </c>
      <c r="E78" s="41" t="s">
        <v>11</v>
      </c>
      <c r="F78" s="41" t="s">
        <v>8</v>
      </c>
      <c r="G78" s="41" t="s">
        <v>9</v>
      </c>
      <c r="H78" s="39">
        <v>313765200</v>
      </c>
      <c r="I78" s="39">
        <v>313765200</v>
      </c>
      <c r="J78" s="41" t="s">
        <v>0</v>
      </c>
      <c r="K78" s="38" t="s">
        <v>10</v>
      </c>
      <c r="L78" s="40" t="s">
        <v>157</v>
      </c>
    </row>
    <row r="79" spans="2:12" s="6" customFormat="1" ht="45">
      <c r="B79" s="41" t="s">
        <v>258</v>
      </c>
      <c r="C79" s="49" t="s">
        <v>178</v>
      </c>
      <c r="D79" s="41" t="s">
        <v>93</v>
      </c>
      <c r="E79" s="41" t="s">
        <v>11</v>
      </c>
      <c r="F79" s="41" t="s">
        <v>8</v>
      </c>
      <c r="G79" s="41" t="s">
        <v>9</v>
      </c>
      <c r="H79" s="39">
        <v>582606000</v>
      </c>
      <c r="I79" s="39">
        <v>582606000</v>
      </c>
      <c r="J79" s="41" t="s">
        <v>0</v>
      </c>
      <c r="K79" s="38" t="s">
        <v>10</v>
      </c>
      <c r="L79" s="40" t="s">
        <v>157</v>
      </c>
    </row>
    <row r="80" spans="2:12" s="6" customFormat="1" ht="45">
      <c r="B80" s="41" t="s">
        <v>259</v>
      </c>
      <c r="C80" s="49" t="s">
        <v>22</v>
      </c>
      <c r="D80" s="41" t="s">
        <v>93</v>
      </c>
      <c r="E80" s="41" t="s">
        <v>11</v>
      </c>
      <c r="F80" s="41" t="s">
        <v>154</v>
      </c>
      <c r="G80" s="41" t="s">
        <v>9</v>
      </c>
      <c r="H80" s="39">
        <v>55000000</v>
      </c>
      <c r="I80" s="39">
        <v>55000000</v>
      </c>
      <c r="J80" s="41" t="s">
        <v>0</v>
      </c>
      <c r="K80" s="38" t="s">
        <v>10</v>
      </c>
      <c r="L80" s="40" t="s">
        <v>160</v>
      </c>
    </row>
    <row r="81" spans="2:12" s="6" customFormat="1" ht="33.75">
      <c r="B81" s="41" t="s">
        <v>260</v>
      </c>
      <c r="C81" s="49" t="s">
        <v>29</v>
      </c>
      <c r="D81" s="41" t="s">
        <v>101</v>
      </c>
      <c r="E81" s="41" t="s">
        <v>13</v>
      </c>
      <c r="F81" s="41" t="s">
        <v>120</v>
      </c>
      <c r="G81" s="41" t="s">
        <v>9</v>
      </c>
      <c r="H81" s="39">
        <v>100000000</v>
      </c>
      <c r="I81" s="39">
        <v>100000000</v>
      </c>
      <c r="J81" s="41" t="s">
        <v>0</v>
      </c>
      <c r="K81" s="38" t="s">
        <v>10</v>
      </c>
      <c r="L81" s="40" t="s">
        <v>158</v>
      </c>
    </row>
    <row r="82" spans="2:12" s="6" customFormat="1" ht="56.25">
      <c r="B82" s="41" t="s">
        <v>48</v>
      </c>
      <c r="C82" s="49" t="s">
        <v>115</v>
      </c>
      <c r="D82" s="41" t="s">
        <v>93</v>
      </c>
      <c r="E82" s="41" t="s">
        <v>42</v>
      </c>
      <c r="F82" s="41" t="s">
        <v>155</v>
      </c>
      <c r="G82" s="41" t="s">
        <v>17</v>
      </c>
      <c r="H82" s="39">
        <v>10000000</v>
      </c>
      <c r="I82" s="39">
        <v>10000000</v>
      </c>
      <c r="J82" s="41" t="s">
        <v>0</v>
      </c>
      <c r="K82" s="38" t="s">
        <v>10</v>
      </c>
      <c r="L82" s="40" t="s">
        <v>157</v>
      </c>
    </row>
    <row r="83" spans="2:12" s="6" customFormat="1" ht="45">
      <c r="B83" s="59">
        <v>80131500</v>
      </c>
      <c r="C83" s="49" t="s">
        <v>191</v>
      </c>
      <c r="D83" s="59" t="s">
        <v>233</v>
      </c>
      <c r="E83" s="59" t="s">
        <v>12</v>
      </c>
      <c r="F83" s="59" t="s">
        <v>122</v>
      </c>
      <c r="G83" s="59" t="s">
        <v>17</v>
      </c>
      <c r="H83" s="57">
        <f>I83</f>
        <v>7268399</v>
      </c>
      <c r="I83" s="58">
        <v>7268399</v>
      </c>
      <c r="J83" s="59" t="s">
        <v>0</v>
      </c>
      <c r="K83" s="59" t="s">
        <v>10</v>
      </c>
      <c r="L83" s="40" t="s">
        <v>157</v>
      </c>
    </row>
    <row r="84" spans="2:12" s="6" customFormat="1" ht="45">
      <c r="B84" s="59">
        <v>80131500</v>
      </c>
      <c r="C84" s="49" t="s">
        <v>187</v>
      </c>
      <c r="D84" s="59" t="s">
        <v>101</v>
      </c>
      <c r="E84" s="59" t="s">
        <v>11</v>
      </c>
      <c r="F84" s="59" t="s">
        <v>122</v>
      </c>
      <c r="G84" s="59" t="s">
        <v>17</v>
      </c>
      <c r="H84" s="57">
        <v>10560000</v>
      </c>
      <c r="I84" s="57">
        <f aca="true" t="shared" si="0" ref="I84:I89">H84</f>
        <v>10560000</v>
      </c>
      <c r="J84" s="59" t="s">
        <v>0</v>
      </c>
      <c r="K84" s="59" t="s">
        <v>10</v>
      </c>
      <c r="L84" s="40" t="s">
        <v>157</v>
      </c>
    </row>
    <row r="85" spans="2:12" s="6" customFormat="1" ht="45">
      <c r="B85" s="59">
        <v>80131500</v>
      </c>
      <c r="C85" s="49" t="s">
        <v>188</v>
      </c>
      <c r="D85" s="41" t="s">
        <v>105</v>
      </c>
      <c r="E85" s="41" t="s">
        <v>42</v>
      </c>
      <c r="F85" s="59" t="s">
        <v>122</v>
      </c>
      <c r="G85" s="59" t="s">
        <v>17</v>
      </c>
      <c r="H85" s="39">
        <v>21054000</v>
      </c>
      <c r="I85" s="39">
        <f t="shared" si="0"/>
        <v>21054000</v>
      </c>
      <c r="J85" s="59" t="s">
        <v>0</v>
      </c>
      <c r="K85" s="59" t="s">
        <v>10</v>
      </c>
      <c r="L85" s="40" t="s">
        <v>157</v>
      </c>
    </row>
    <row r="86" spans="2:12" s="6" customFormat="1" ht="45">
      <c r="B86" s="41">
        <v>80131500</v>
      </c>
      <c r="C86" s="49" t="s">
        <v>189</v>
      </c>
      <c r="D86" s="41" t="s">
        <v>105</v>
      </c>
      <c r="E86" s="41" t="s">
        <v>16</v>
      </c>
      <c r="F86" s="59" t="s">
        <v>122</v>
      </c>
      <c r="G86" s="59" t="s">
        <v>17</v>
      </c>
      <c r="H86" s="39">
        <v>11797493</v>
      </c>
      <c r="I86" s="39">
        <f t="shared" si="0"/>
        <v>11797493</v>
      </c>
      <c r="J86" s="59" t="s">
        <v>0</v>
      </c>
      <c r="K86" s="59" t="s">
        <v>10</v>
      </c>
      <c r="L86" s="40" t="s">
        <v>157</v>
      </c>
    </row>
    <row r="87" spans="2:12" s="6" customFormat="1" ht="45">
      <c r="B87" s="41">
        <v>80131500</v>
      </c>
      <c r="C87" s="49" t="s">
        <v>190</v>
      </c>
      <c r="D87" s="41" t="s">
        <v>105</v>
      </c>
      <c r="E87" s="41" t="s">
        <v>16</v>
      </c>
      <c r="F87" s="59" t="s">
        <v>122</v>
      </c>
      <c r="G87" s="59" t="s">
        <v>17</v>
      </c>
      <c r="H87" s="39">
        <v>13365000</v>
      </c>
      <c r="I87" s="39">
        <f t="shared" si="0"/>
        <v>13365000</v>
      </c>
      <c r="J87" s="59" t="s">
        <v>0</v>
      </c>
      <c r="K87" s="59" t="s">
        <v>10</v>
      </c>
      <c r="L87" s="40" t="s">
        <v>157</v>
      </c>
    </row>
    <row r="88" spans="2:12" s="6" customFormat="1" ht="56.25">
      <c r="B88" s="41">
        <v>80131500</v>
      </c>
      <c r="C88" s="49" t="s">
        <v>231</v>
      </c>
      <c r="D88" s="41" t="s">
        <v>105</v>
      </c>
      <c r="E88" s="41" t="s">
        <v>41</v>
      </c>
      <c r="F88" s="59" t="s">
        <v>122</v>
      </c>
      <c r="G88" s="59" t="s">
        <v>17</v>
      </c>
      <c r="H88" s="39">
        <v>4427108</v>
      </c>
      <c r="I88" s="39">
        <f t="shared" si="0"/>
        <v>4427108</v>
      </c>
      <c r="J88" s="59" t="s">
        <v>0</v>
      </c>
      <c r="K88" s="59" t="s">
        <v>10</v>
      </c>
      <c r="L88" s="40" t="s">
        <v>157</v>
      </c>
    </row>
    <row r="89" spans="2:12" s="6" customFormat="1" ht="45">
      <c r="B89" s="41">
        <v>80131500</v>
      </c>
      <c r="C89" s="49" t="s">
        <v>162</v>
      </c>
      <c r="D89" s="41" t="s">
        <v>88</v>
      </c>
      <c r="E89" s="41" t="s">
        <v>19</v>
      </c>
      <c r="F89" s="41" t="s">
        <v>122</v>
      </c>
      <c r="G89" s="41" t="s">
        <v>17</v>
      </c>
      <c r="H89" s="39">
        <v>3828000</v>
      </c>
      <c r="I89" s="39">
        <f t="shared" si="0"/>
        <v>3828000</v>
      </c>
      <c r="J89" s="41" t="s">
        <v>0</v>
      </c>
      <c r="K89" s="38" t="s">
        <v>10</v>
      </c>
      <c r="L89" s="40" t="s">
        <v>157</v>
      </c>
    </row>
    <row r="90" spans="2:12" s="6" customFormat="1" ht="45">
      <c r="B90" s="41">
        <v>80131500</v>
      </c>
      <c r="C90" s="49" t="s">
        <v>163</v>
      </c>
      <c r="D90" s="41" t="s">
        <v>88</v>
      </c>
      <c r="E90" s="41" t="s">
        <v>19</v>
      </c>
      <c r="F90" s="41" t="s">
        <v>122</v>
      </c>
      <c r="G90" s="41" t="s">
        <v>17</v>
      </c>
      <c r="H90" s="39">
        <v>2700000</v>
      </c>
      <c r="I90" s="39">
        <v>2700000</v>
      </c>
      <c r="J90" s="41" t="s">
        <v>0</v>
      </c>
      <c r="K90" s="38" t="s">
        <v>10</v>
      </c>
      <c r="L90" s="40" t="s">
        <v>157</v>
      </c>
    </row>
    <row r="91" spans="2:12" s="6" customFormat="1" ht="45">
      <c r="B91" s="41" t="s">
        <v>261</v>
      </c>
      <c r="C91" s="49" t="s">
        <v>36</v>
      </c>
      <c r="D91" s="41" t="s">
        <v>101</v>
      </c>
      <c r="E91" s="41" t="s">
        <v>43</v>
      </c>
      <c r="F91" s="41" t="s">
        <v>117</v>
      </c>
      <c r="G91" s="41" t="s">
        <v>17</v>
      </c>
      <c r="H91" s="39">
        <f>338447071-131238550</f>
        <v>207208521</v>
      </c>
      <c r="I91" s="39">
        <f>338447071-131238550</f>
        <v>207208521</v>
      </c>
      <c r="J91" s="41" t="s">
        <v>0</v>
      </c>
      <c r="K91" s="38" t="s">
        <v>10</v>
      </c>
      <c r="L91" s="40" t="s">
        <v>160</v>
      </c>
    </row>
    <row r="92" spans="2:12" s="6" customFormat="1" ht="45">
      <c r="B92" s="41" t="s">
        <v>268</v>
      </c>
      <c r="C92" s="49" t="s">
        <v>24</v>
      </c>
      <c r="D92" s="41" t="s">
        <v>93</v>
      </c>
      <c r="E92" s="41" t="s">
        <v>121</v>
      </c>
      <c r="F92" s="41" t="s">
        <v>117</v>
      </c>
      <c r="G92" s="41" t="s">
        <v>9</v>
      </c>
      <c r="H92" s="39">
        <v>112588003.15706389</v>
      </c>
      <c r="I92" s="39">
        <v>112588003.15706389</v>
      </c>
      <c r="J92" s="41" t="s">
        <v>0</v>
      </c>
      <c r="K92" s="38" t="s">
        <v>10</v>
      </c>
      <c r="L92" s="40" t="s">
        <v>160</v>
      </c>
    </row>
    <row r="93" spans="2:12" s="6" customFormat="1" ht="33.75">
      <c r="B93" s="41" t="s">
        <v>52</v>
      </c>
      <c r="C93" s="49" t="s">
        <v>21</v>
      </c>
      <c r="D93" s="41" t="s">
        <v>93</v>
      </c>
      <c r="E93" s="41" t="s">
        <v>42</v>
      </c>
      <c r="F93" s="41" t="s">
        <v>8</v>
      </c>
      <c r="G93" s="41" t="s">
        <v>9</v>
      </c>
      <c r="H93" s="39">
        <v>2704995000</v>
      </c>
      <c r="I93" s="39">
        <v>2704995000</v>
      </c>
      <c r="J93" s="41" t="s">
        <v>0</v>
      </c>
      <c r="K93" s="38" t="s">
        <v>10</v>
      </c>
      <c r="L93" s="40" t="s">
        <v>160</v>
      </c>
    </row>
    <row r="94" spans="2:12" s="6" customFormat="1" ht="45">
      <c r="B94" s="41" t="s">
        <v>52</v>
      </c>
      <c r="C94" s="49" t="s">
        <v>102</v>
      </c>
      <c r="D94" s="41" t="s">
        <v>93</v>
      </c>
      <c r="E94" s="41" t="s">
        <v>42</v>
      </c>
      <c r="F94" s="41" t="s">
        <v>154</v>
      </c>
      <c r="G94" s="41" t="s">
        <v>9</v>
      </c>
      <c r="H94" s="39">
        <v>300555000</v>
      </c>
      <c r="I94" s="39">
        <v>300555000</v>
      </c>
      <c r="J94" s="41" t="s">
        <v>0</v>
      </c>
      <c r="K94" s="38" t="s">
        <v>10</v>
      </c>
      <c r="L94" s="50" t="s">
        <v>160</v>
      </c>
    </row>
    <row r="95" spans="2:12" s="6" customFormat="1" ht="45">
      <c r="B95" s="41" t="s">
        <v>77</v>
      </c>
      <c r="C95" s="49" t="s">
        <v>106</v>
      </c>
      <c r="D95" s="41" t="s">
        <v>105</v>
      </c>
      <c r="E95" s="41" t="s">
        <v>41</v>
      </c>
      <c r="F95" s="41" t="s">
        <v>8</v>
      </c>
      <c r="G95" s="41" t="s">
        <v>9</v>
      </c>
      <c r="H95" s="39">
        <v>1958973500</v>
      </c>
      <c r="I95" s="39">
        <v>1958973500</v>
      </c>
      <c r="J95" s="41" t="s">
        <v>0</v>
      </c>
      <c r="K95" s="38" t="s">
        <v>10</v>
      </c>
      <c r="L95" s="40" t="s">
        <v>157</v>
      </c>
    </row>
    <row r="96" spans="2:12" s="6" customFormat="1" ht="56.25">
      <c r="B96" s="41" t="s">
        <v>234</v>
      </c>
      <c r="C96" s="49" t="s">
        <v>107</v>
      </c>
      <c r="D96" s="41" t="s">
        <v>105</v>
      </c>
      <c r="E96" s="41" t="s">
        <v>41</v>
      </c>
      <c r="F96" s="41" t="s">
        <v>8</v>
      </c>
      <c r="G96" s="41" t="s">
        <v>9</v>
      </c>
      <c r="H96" s="39">
        <v>195441500</v>
      </c>
      <c r="I96" s="39">
        <v>195441500</v>
      </c>
      <c r="J96" s="41" t="s">
        <v>0</v>
      </c>
      <c r="K96" s="38" t="s">
        <v>10</v>
      </c>
      <c r="L96" s="50" t="s">
        <v>160</v>
      </c>
    </row>
    <row r="97" spans="2:12" s="6" customFormat="1" ht="56.25">
      <c r="B97" s="41" t="s">
        <v>262</v>
      </c>
      <c r="C97" s="49" t="s">
        <v>15</v>
      </c>
      <c r="D97" s="41" t="s">
        <v>105</v>
      </c>
      <c r="E97" s="41" t="s">
        <v>16</v>
      </c>
      <c r="F97" s="41" t="s">
        <v>8</v>
      </c>
      <c r="G97" s="41" t="s">
        <v>9</v>
      </c>
      <c r="H97" s="39">
        <f>I97</f>
        <v>1964525400</v>
      </c>
      <c r="I97" s="39">
        <v>1964525400</v>
      </c>
      <c r="J97" s="41" t="s">
        <v>0</v>
      </c>
      <c r="K97" s="38" t="s">
        <v>10</v>
      </c>
      <c r="L97" s="40" t="s">
        <v>157</v>
      </c>
    </row>
    <row r="98" spans="2:12" s="6" customFormat="1" ht="67.5">
      <c r="B98" s="41" t="s">
        <v>263</v>
      </c>
      <c r="C98" s="49" t="s">
        <v>40</v>
      </c>
      <c r="D98" s="41" t="s">
        <v>105</v>
      </c>
      <c r="E98" s="41" t="s">
        <v>16</v>
      </c>
      <c r="F98" s="41" t="s">
        <v>154</v>
      </c>
      <c r="G98" s="41" t="s">
        <v>9</v>
      </c>
      <c r="H98" s="39">
        <v>218680600</v>
      </c>
      <c r="I98" s="39">
        <v>218680600</v>
      </c>
      <c r="J98" s="41" t="s">
        <v>0</v>
      </c>
      <c r="K98" s="38" t="s">
        <v>10</v>
      </c>
      <c r="L98" s="40" t="s">
        <v>157</v>
      </c>
    </row>
    <row r="99" spans="2:12" s="6" customFormat="1" ht="45">
      <c r="B99" s="41">
        <v>72121400</v>
      </c>
      <c r="C99" s="49" t="s">
        <v>87</v>
      </c>
      <c r="D99" s="41" t="s">
        <v>93</v>
      </c>
      <c r="E99" s="41" t="s">
        <v>6</v>
      </c>
      <c r="F99" s="41" t="s">
        <v>120</v>
      </c>
      <c r="G99" s="41" t="s">
        <v>9</v>
      </c>
      <c r="H99" s="39">
        <v>79000000</v>
      </c>
      <c r="I99" s="39">
        <v>79000000</v>
      </c>
      <c r="J99" s="41" t="s">
        <v>0</v>
      </c>
      <c r="K99" s="38" t="s">
        <v>10</v>
      </c>
      <c r="L99" s="40" t="s">
        <v>157</v>
      </c>
    </row>
    <row r="100" spans="2:12" s="6" customFormat="1" ht="45">
      <c r="B100" s="41">
        <v>81101500</v>
      </c>
      <c r="C100" s="49" t="s">
        <v>18</v>
      </c>
      <c r="D100" s="41" t="s">
        <v>101</v>
      </c>
      <c r="E100" s="41" t="s">
        <v>19</v>
      </c>
      <c r="F100" s="41" t="s">
        <v>154</v>
      </c>
      <c r="G100" s="41" t="s">
        <v>9</v>
      </c>
      <c r="H100" s="39">
        <v>40000000</v>
      </c>
      <c r="I100" s="39">
        <v>40000000</v>
      </c>
      <c r="J100" s="41" t="s">
        <v>0</v>
      </c>
      <c r="K100" s="38" t="s">
        <v>10</v>
      </c>
      <c r="L100" s="40" t="s">
        <v>157</v>
      </c>
    </row>
    <row r="101" spans="2:12" s="6" customFormat="1" ht="45">
      <c r="B101" s="41" t="s">
        <v>52</v>
      </c>
      <c r="C101" s="49" t="s">
        <v>161</v>
      </c>
      <c r="D101" s="41" t="s">
        <v>101</v>
      </c>
      <c r="E101" s="41" t="s">
        <v>11</v>
      </c>
      <c r="F101" s="41" t="s">
        <v>154</v>
      </c>
      <c r="G101" s="41" t="s">
        <v>9</v>
      </c>
      <c r="H101" s="39">
        <v>250000000</v>
      </c>
      <c r="I101" s="39">
        <f>H101</f>
        <v>250000000</v>
      </c>
      <c r="J101" s="41" t="s">
        <v>0</v>
      </c>
      <c r="K101" s="38" t="s">
        <v>10</v>
      </c>
      <c r="L101" s="40" t="s">
        <v>214</v>
      </c>
    </row>
    <row r="102" spans="2:12" s="6" customFormat="1" ht="45">
      <c r="B102" s="41" t="s">
        <v>264</v>
      </c>
      <c r="C102" s="49" t="s">
        <v>164</v>
      </c>
      <c r="D102" s="41" t="s">
        <v>93</v>
      </c>
      <c r="E102" s="41" t="s">
        <v>11</v>
      </c>
      <c r="F102" s="41" t="s">
        <v>154</v>
      </c>
      <c r="G102" s="41" t="s">
        <v>9</v>
      </c>
      <c r="H102" s="39">
        <v>100000000</v>
      </c>
      <c r="I102" s="39">
        <f>H102</f>
        <v>100000000</v>
      </c>
      <c r="J102" s="41" t="s">
        <v>0</v>
      </c>
      <c r="K102" s="38" t="s">
        <v>10</v>
      </c>
      <c r="L102" s="40" t="s">
        <v>215</v>
      </c>
    </row>
    <row r="103" spans="2:12" s="6" customFormat="1" ht="45">
      <c r="B103" s="41" t="s">
        <v>166</v>
      </c>
      <c r="C103" s="49" t="s">
        <v>165</v>
      </c>
      <c r="D103" s="41" t="s">
        <v>93</v>
      </c>
      <c r="E103" s="41" t="s">
        <v>11</v>
      </c>
      <c r="F103" s="41" t="s">
        <v>116</v>
      </c>
      <c r="G103" s="41" t="s">
        <v>17</v>
      </c>
      <c r="H103" s="39">
        <v>100000000</v>
      </c>
      <c r="I103" s="39">
        <f>H103</f>
        <v>100000000</v>
      </c>
      <c r="J103" s="41" t="s">
        <v>0</v>
      </c>
      <c r="K103" s="38" t="s">
        <v>10</v>
      </c>
      <c r="L103" s="40" t="s">
        <v>216</v>
      </c>
    </row>
    <row r="104" spans="2:12" s="6" customFormat="1" ht="56.25">
      <c r="B104" s="41" t="s">
        <v>177</v>
      </c>
      <c r="C104" s="49" t="s">
        <v>176</v>
      </c>
      <c r="D104" s="74" t="s">
        <v>105</v>
      </c>
      <c r="E104" s="75" t="s">
        <v>45</v>
      </c>
      <c r="F104" s="59" t="s">
        <v>196</v>
      </c>
      <c r="G104" s="41" t="s">
        <v>17</v>
      </c>
      <c r="H104" s="51">
        <v>16982738</v>
      </c>
      <c r="I104" s="51">
        <v>16982738</v>
      </c>
      <c r="J104" s="41" t="s">
        <v>0</v>
      </c>
      <c r="K104" s="38" t="s">
        <v>10</v>
      </c>
      <c r="L104" s="40" t="s">
        <v>217</v>
      </c>
    </row>
    <row r="105" spans="2:12" s="6" customFormat="1" ht="45">
      <c r="B105" s="41" t="s">
        <v>265</v>
      </c>
      <c r="C105" s="49" t="s">
        <v>235</v>
      </c>
      <c r="D105" s="74" t="s">
        <v>105</v>
      </c>
      <c r="E105" s="75" t="s">
        <v>6</v>
      </c>
      <c r="F105" s="75" t="s">
        <v>155</v>
      </c>
      <c r="G105" s="41" t="s">
        <v>17</v>
      </c>
      <c r="H105" s="51">
        <v>20000000</v>
      </c>
      <c r="I105" s="51">
        <v>20000000</v>
      </c>
      <c r="J105" s="41" t="s">
        <v>0</v>
      </c>
      <c r="K105" s="38" t="s">
        <v>10</v>
      </c>
      <c r="L105" s="40" t="s">
        <v>218</v>
      </c>
    </row>
    <row r="106" spans="2:12" s="6" customFormat="1" ht="45">
      <c r="B106" s="76">
        <v>32151900</v>
      </c>
      <c r="C106" s="49" t="s">
        <v>179</v>
      </c>
      <c r="D106" s="74" t="s">
        <v>93</v>
      </c>
      <c r="E106" s="74" t="s">
        <v>19</v>
      </c>
      <c r="F106" s="75" t="s">
        <v>116</v>
      </c>
      <c r="G106" s="75" t="s">
        <v>9</v>
      </c>
      <c r="H106" s="39">
        <v>200000000</v>
      </c>
      <c r="I106" s="39">
        <v>200000000</v>
      </c>
      <c r="J106" s="41" t="s">
        <v>0</v>
      </c>
      <c r="K106" s="38" t="s">
        <v>10</v>
      </c>
      <c r="L106" s="40" t="s">
        <v>219</v>
      </c>
    </row>
    <row r="107" spans="2:12" s="6" customFormat="1" ht="56.25" customHeight="1">
      <c r="B107" s="76" t="s">
        <v>266</v>
      </c>
      <c r="C107" s="49" t="s">
        <v>180</v>
      </c>
      <c r="D107" s="74" t="s">
        <v>93</v>
      </c>
      <c r="E107" s="74" t="s">
        <v>6</v>
      </c>
      <c r="F107" s="41" t="s">
        <v>117</v>
      </c>
      <c r="G107" s="75" t="s">
        <v>9</v>
      </c>
      <c r="H107" s="52">
        <v>50000000</v>
      </c>
      <c r="I107" s="52">
        <v>50000000</v>
      </c>
      <c r="J107" s="41" t="s">
        <v>0</v>
      </c>
      <c r="K107" s="38" t="s">
        <v>10</v>
      </c>
      <c r="L107" s="40" t="s">
        <v>220</v>
      </c>
    </row>
    <row r="108" spans="2:12" s="6" customFormat="1" ht="45">
      <c r="B108" s="76">
        <v>78102200</v>
      </c>
      <c r="C108" s="49" t="s">
        <v>181</v>
      </c>
      <c r="D108" s="74" t="s">
        <v>105</v>
      </c>
      <c r="E108" s="74" t="s">
        <v>12</v>
      </c>
      <c r="F108" s="75" t="s">
        <v>116</v>
      </c>
      <c r="G108" s="75" t="s">
        <v>9</v>
      </c>
      <c r="H108" s="52">
        <v>25000000</v>
      </c>
      <c r="I108" s="52">
        <v>25000000</v>
      </c>
      <c r="J108" s="41" t="s">
        <v>0</v>
      </c>
      <c r="K108" s="38" t="s">
        <v>10</v>
      </c>
      <c r="L108" s="40" t="s">
        <v>221</v>
      </c>
    </row>
    <row r="109" spans="2:12" s="6" customFormat="1" ht="56.25">
      <c r="B109" s="41" t="s">
        <v>52</v>
      </c>
      <c r="C109" s="49" t="s">
        <v>183</v>
      </c>
      <c r="D109" s="41" t="s">
        <v>88</v>
      </c>
      <c r="E109" s="41" t="s">
        <v>41</v>
      </c>
      <c r="F109" s="41" t="s">
        <v>182</v>
      </c>
      <c r="G109" s="41" t="s">
        <v>9</v>
      </c>
      <c r="H109" s="39">
        <v>65632000</v>
      </c>
      <c r="I109" s="39">
        <v>65632000</v>
      </c>
      <c r="J109" s="41" t="s">
        <v>0</v>
      </c>
      <c r="K109" s="38" t="s">
        <v>10</v>
      </c>
      <c r="L109" s="40" t="s">
        <v>222</v>
      </c>
    </row>
    <row r="110" spans="2:12" s="6" customFormat="1" ht="45">
      <c r="B110" s="41" t="s">
        <v>52</v>
      </c>
      <c r="C110" s="49" t="s">
        <v>184</v>
      </c>
      <c r="D110" s="41" t="s">
        <v>101</v>
      </c>
      <c r="E110" s="41" t="s">
        <v>19</v>
      </c>
      <c r="F110" s="41" t="s">
        <v>128</v>
      </c>
      <c r="G110" s="41" t="s">
        <v>9</v>
      </c>
      <c r="H110" s="39">
        <v>412925493</v>
      </c>
      <c r="I110" s="39">
        <f>H110</f>
        <v>412925493</v>
      </c>
      <c r="J110" s="41" t="s">
        <v>0</v>
      </c>
      <c r="K110" s="38" t="s">
        <v>10</v>
      </c>
      <c r="L110" s="40" t="s">
        <v>223</v>
      </c>
    </row>
    <row r="111" spans="2:12" s="6" customFormat="1" ht="56.25">
      <c r="B111" s="41" t="s">
        <v>52</v>
      </c>
      <c r="C111" s="49" t="s">
        <v>185</v>
      </c>
      <c r="D111" s="41" t="s">
        <v>101</v>
      </c>
      <c r="E111" s="41" t="s">
        <v>19</v>
      </c>
      <c r="F111" s="41" t="s">
        <v>182</v>
      </c>
      <c r="G111" s="41" t="s">
        <v>9</v>
      </c>
      <c r="H111" s="39">
        <v>41290678</v>
      </c>
      <c r="I111" s="39">
        <f>H111</f>
        <v>41290678</v>
      </c>
      <c r="J111" s="41" t="s">
        <v>0</v>
      </c>
      <c r="K111" s="38" t="s">
        <v>10</v>
      </c>
      <c r="L111" s="40" t="s">
        <v>224</v>
      </c>
    </row>
    <row r="112" spans="2:12" s="6" customFormat="1" ht="45">
      <c r="B112" s="41">
        <v>84131500</v>
      </c>
      <c r="C112" s="77" t="s">
        <v>203</v>
      </c>
      <c r="D112" s="41" t="s">
        <v>105</v>
      </c>
      <c r="E112" s="41" t="s">
        <v>186</v>
      </c>
      <c r="F112" s="59" t="s">
        <v>196</v>
      </c>
      <c r="G112" s="41" t="s">
        <v>17</v>
      </c>
      <c r="H112" s="39">
        <v>11117096</v>
      </c>
      <c r="I112" s="39">
        <v>11117096</v>
      </c>
      <c r="J112" s="41" t="s">
        <v>0</v>
      </c>
      <c r="K112" s="38" t="s">
        <v>10</v>
      </c>
      <c r="L112" s="40" t="s">
        <v>225</v>
      </c>
    </row>
    <row r="113" spans="2:12" s="6" customFormat="1" ht="45">
      <c r="B113" s="41" t="s">
        <v>50</v>
      </c>
      <c r="C113" s="77" t="s">
        <v>192</v>
      </c>
      <c r="D113" s="41" t="s">
        <v>101</v>
      </c>
      <c r="E113" s="41" t="s">
        <v>44</v>
      </c>
      <c r="F113" s="41" t="s">
        <v>128</v>
      </c>
      <c r="G113" s="41" t="s">
        <v>9</v>
      </c>
      <c r="H113" s="57">
        <v>3600000</v>
      </c>
      <c r="I113" s="57">
        <f>H113</f>
        <v>3600000</v>
      </c>
      <c r="J113" s="41" t="s">
        <v>0</v>
      </c>
      <c r="K113" s="38" t="s">
        <v>10</v>
      </c>
      <c r="L113" s="40" t="s">
        <v>226</v>
      </c>
    </row>
    <row r="114" spans="2:12" s="6" customFormat="1" ht="45">
      <c r="B114" s="41" t="s">
        <v>50</v>
      </c>
      <c r="C114" s="77" t="s">
        <v>211</v>
      </c>
      <c r="D114" s="41" t="s">
        <v>101</v>
      </c>
      <c r="E114" s="41" t="s">
        <v>44</v>
      </c>
      <c r="F114" s="41" t="s">
        <v>212</v>
      </c>
      <c r="G114" s="41" t="s">
        <v>9</v>
      </c>
      <c r="H114" s="39">
        <v>0</v>
      </c>
      <c r="I114" s="39">
        <f>H114</f>
        <v>0</v>
      </c>
      <c r="J114" s="41" t="s">
        <v>0</v>
      </c>
      <c r="K114" s="38" t="s">
        <v>10</v>
      </c>
      <c r="L114" s="40" t="s">
        <v>227</v>
      </c>
    </row>
    <row r="115" spans="2:12" s="6" customFormat="1" ht="45">
      <c r="B115" s="41" t="s">
        <v>267</v>
      </c>
      <c r="C115" s="77" t="s">
        <v>213</v>
      </c>
      <c r="D115" s="41" t="s">
        <v>93</v>
      </c>
      <c r="E115" s="41" t="s">
        <v>12</v>
      </c>
      <c r="F115" s="41" t="s">
        <v>120</v>
      </c>
      <c r="G115" s="41" t="s">
        <v>9</v>
      </c>
      <c r="H115" s="39">
        <v>126000000</v>
      </c>
      <c r="I115" s="39">
        <f>H115</f>
        <v>126000000</v>
      </c>
      <c r="J115" s="41" t="s">
        <v>0</v>
      </c>
      <c r="K115" s="38" t="s">
        <v>10</v>
      </c>
      <c r="L115" s="40" t="s">
        <v>228</v>
      </c>
    </row>
    <row r="116" spans="2:12" s="6" customFormat="1" ht="62.25" customHeight="1">
      <c r="B116" s="41" t="s">
        <v>236</v>
      </c>
      <c r="C116" s="77" t="s">
        <v>208</v>
      </c>
      <c r="D116" s="41" t="s">
        <v>101</v>
      </c>
      <c r="E116" s="41" t="s">
        <v>45</v>
      </c>
      <c r="F116" s="41" t="s">
        <v>209</v>
      </c>
      <c r="G116" s="41" t="s">
        <v>9</v>
      </c>
      <c r="H116" s="39">
        <v>0</v>
      </c>
      <c r="I116" s="39">
        <f>H116</f>
        <v>0</v>
      </c>
      <c r="J116" s="41" t="s">
        <v>0</v>
      </c>
      <c r="K116" s="38" t="s">
        <v>10</v>
      </c>
      <c r="L116" s="40" t="s">
        <v>229</v>
      </c>
    </row>
    <row r="117" spans="2:12" s="6" customFormat="1" ht="84" customHeight="1">
      <c r="B117" s="41" t="s">
        <v>236</v>
      </c>
      <c r="C117" s="77" t="s">
        <v>210</v>
      </c>
      <c r="D117" s="41" t="s">
        <v>101</v>
      </c>
      <c r="E117" s="41" t="s">
        <v>45</v>
      </c>
      <c r="F117" s="41" t="s">
        <v>209</v>
      </c>
      <c r="G117" s="41" t="s">
        <v>9</v>
      </c>
      <c r="H117" s="39">
        <v>0</v>
      </c>
      <c r="I117" s="39">
        <f>H117</f>
        <v>0</v>
      </c>
      <c r="J117" s="41" t="s">
        <v>0</v>
      </c>
      <c r="K117" s="38" t="s">
        <v>10</v>
      </c>
      <c r="L117" s="40" t="s">
        <v>230</v>
      </c>
    </row>
    <row r="118" spans="2:14" s="6" customFormat="1" ht="15">
      <c r="B118" s="53"/>
      <c r="C118" s="54"/>
      <c r="D118" s="53"/>
      <c r="E118" s="53"/>
      <c r="F118" s="53"/>
      <c r="G118" s="53"/>
      <c r="H118" s="53"/>
      <c r="I118" s="53"/>
      <c r="J118" s="55"/>
      <c r="K118" s="55"/>
      <c r="L118" s="53"/>
      <c r="M118" s="53"/>
      <c r="N118" s="56"/>
    </row>
    <row r="119" spans="2:14" ht="48.75" customHeight="1" thickBot="1">
      <c r="B119" s="5" t="s">
        <v>75</v>
      </c>
      <c r="C119" s="10"/>
      <c r="D119" s="14"/>
      <c r="E119" s="12"/>
      <c r="F119" s="11"/>
      <c r="G119" s="12"/>
      <c r="H119" s="12"/>
      <c r="I119" s="12"/>
      <c r="J119" s="12"/>
      <c r="K119" s="12"/>
      <c r="L119" s="12"/>
      <c r="M119" s="12"/>
      <c r="N119" s="13"/>
    </row>
    <row r="120" spans="2:14" ht="30">
      <c r="B120" s="33" t="s">
        <v>2</v>
      </c>
      <c r="C120" s="34" t="s">
        <v>76</v>
      </c>
      <c r="D120" s="34" t="s">
        <v>5</v>
      </c>
      <c r="E120" s="12"/>
      <c r="F120" s="11"/>
      <c r="G120" s="12"/>
      <c r="H120" s="12"/>
      <c r="I120" s="12"/>
      <c r="J120" s="12"/>
      <c r="K120" s="12"/>
      <c r="L120" s="12"/>
      <c r="M120" s="12"/>
      <c r="N120" s="13"/>
    </row>
    <row r="121" spans="2:14" ht="155.25" customHeight="1">
      <c r="B121" s="9" t="s">
        <v>129</v>
      </c>
      <c r="C121" s="7">
        <v>78102200</v>
      </c>
      <c r="D121" s="15" t="s">
        <v>130</v>
      </c>
      <c r="E121" s="12"/>
      <c r="F121" s="11"/>
      <c r="G121" s="12"/>
      <c r="H121" s="12"/>
      <c r="I121" s="12"/>
      <c r="J121" s="12"/>
      <c r="K121" s="12"/>
      <c r="L121" s="12"/>
      <c r="M121" s="12"/>
      <c r="N121" s="13"/>
    </row>
    <row r="122" spans="2:14" ht="15">
      <c r="B122" s="9"/>
      <c r="C122" s="7"/>
      <c r="D122" s="15"/>
      <c r="E122" s="12"/>
      <c r="F122" s="11"/>
      <c r="G122" s="12"/>
      <c r="H122" s="12"/>
      <c r="I122" s="12"/>
      <c r="J122" s="12"/>
      <c r="K122" s="12"/>
      <c r="L122" s="12"/>
      <c r="M122" s="12"/>
      <c r="N122" s="13"/>
    </row>
    <row r="128" ht="15">
      <c r="C128" s="32" t="s">
        <v>232</v>
      </c>
    </row>
    <row r="131" ht="15">
      <c r="C131" s="21" t="s">
        <v>169</v>
      </c>
    </row>
    <row r="132" ht="15">
      <c r="C132" s="4" t="s">
        <v>170</v>
      </c>
    </row>
    <row r="134" spans="3:4" ht="15">
      <c r="C134" s="46" t="s">
        <v>171</v>
      </c>
      <c r="D134" s="47"/>
    </row>
    <row r="135" spans="3:4" ht="15">
      <c r="C135" s="60" t="s">
        <v>172</v>
      </c>
      <c r="D135" s="60"/>
    </row>
    <row r="136" spans="3:4" ht="15">
      <c r="C136" s="60" t="s">
        <v>173</v>
      </c>
      <c r="D136" s="60"/>
    </row>
    <row r="137" spans="3:4" ht="15">
      <c r="C137" s="46"/>
      <c r="D137" s="47"/>
    </row>
    <row r="138" spans="3:4" ht="15">
      <c r="C138" s="46" t="s">
        <v>174</v>
      </c>
      <c r="D138" s="47"/>
    </row>
    <row r="139" spans="3:4" ht="15">
      <c r="C139" s="46" t="s">
        <v>175</v>
      </c>
      <c r="D139" s="47"/>
    </row>
    <row r="140" spans="3:4" ht="15">
      <c r="C140" s="60"/>
      <c r="D140" s="60"/>
    </row>
  </sheetData>
  <sheetProtection/>
  <mergeCells count="7">
    <mergeCell ref="C140:D140"/>
    <mergeCell ref="B4:C4"/>
    <mergeCell ref="F5:K9"/>
    <mergeCell ref="F11:K15"/>
    <mergeCell ref="B17:C17"/>
    <mergeCell ref="C135:D135"/>
    <mergeCell ref="C136:D136"/>
  </mergeCells>
  <printOptions/>
  <pageMargins left="0.7086614173228347" right="0.7086614173228347" top="0.7480314960629921" bottom="0.7480314960629921" header="0.31496062992125984" footer="0.31496062992125984"/>
  <pageSetup fitToHeight="0" horizontalDpi="600" verticalDpi="600" orientation="landscape" paperSize="14" scale="6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2017-04-20T17:54:33Z</dcterms:modified>
  <cp:category/>
  <cp:version/>
  <cp:contentType/>
  <cp:contentStatus/>
</cp:coreProperties>
</file>