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GESTIÓN 2022\PLAN DE GESTIÓN 2022\"/>
    </mc:Choice>
  </mc:AlternateContent>
  <bookViews>
    <workbookView xWindow="0" yWindow="0" windowWidth="20490" windowHeight="7755"/>
  </bookViews>
  <sheets>
    <sheet name="PLAN GESTIÓN USME 2022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7" i="1" l="1"/>
  <c r="AT37" i="1"/>
  <c r="AM37" i="1"/>
  <c r="AH37" i="1"/>
  <c r="AC37" i="1"/>
  <c r="X37" i="1"/>
  <c r="AR36" i="1"/>
  <c r="AT36" i="1"/>
  <c r="AM36" i="1"/>
  <c r="AH36" i="1"/>
  <c r="AC36" i="1"/>
  <c r="X36" i="1"/>
  <c r="AR35" i="1"/>
  <c r="AT35" i="1"/>
  <c r="AM35" i="1"/>
  <c r="AH35" i="1"/>
  <c r="AC35" i="1"/>
  <c r="X35" i="1"/>
  <c r="AR34" i="1"/>
  <c r="AT34" i="1"/>
  <c r="AM34" i="1"/>
  <c r="AH34" i="1"/>
  <c r="AC34" i="1"/>
  <c r="X34" i="1"/>
  <c r="AR33" i="1"/>
  <c r="AT33" i="1"/>
  <c r="AM33" i="1"/>
  <c r="AH33" i="1"/>
  <c r="AC33" i="1"/>
  <c r="X33" i="1"/>
  <c r="AR32" i="1"/>
  <c r="AT32" i="1"/>
  <c r="AM32" i="1"/>
  <c r="AH32" i="1"/>
  <c r="AC32" i="1"/>
  <c r="X32" i="1"/>
  <c r="Q30" i="1"/>
  <c r="Q29" i="1"/>
  <c r="AR29" i="1"/>
  <c r="Q28" i="1"/>
  <c r="AR28" i="1"/>
  <c r="Q27" i="1"/>
  <c r="AR27" i="1"/>
  <c r="Q26" i="1"/>
  <c r="AR26" i="1"/>
  <c r="Q25" i="1"/>
  <c r="AR25" i="1"/>
  <c r="Q24" i="1"/>
  <c r="AR24" i="1"/>
  <c r="AT38" i="1"/>
  <c r="AO38" i="1"/>
  <c r="AJ38" i="1"/>
  <c r="AE38" i="1"/>
  <c r="Z38" i="1"/>
  <c r="AS30" i="1"/>
  <c r="AM30" i="1"/>
  <c r="AO30" i="1"/>
  <c r="AH30" i="1"/>
  <c r="AJ30" i="1"/>
  <c r="AC30" i="1"/>
  <c r="AE30" i="1"/>
  <c r="X30" i="1"/>
  <c r="Z30" i="1"/>
  <c r="AR30" i="1"/>
  <c r="AS29" i="1"/>
  <c r="AM29" i="1"/>
  <c r="AO29" i="1"/>
  <c r="AH29" i="1"/>
  <c r="AJ29" i="1"/>
  <c r="AC29" i="1"/>
  <c r="AE29" i="1"/>
  <c r="X29" i="1"/>
  <c r="Z29" i="1"/>
  <c r="AS28" i="1"/>
  <c r="AM28" i="1"/>
  <c r="AO28" i="1"/>
  <c r="AH28" i="1"/>
  <c r="AJ28" i="1"/>
  <c r="AC28" i="1"/>
  <c r="AE28" i="1"/>
  <c r="X28" i="1"/>
  <c r="Z28" i="1"/>
  <c r="AS27" i="1"/>
  <c r="AM27" i="1"/>
  <c r="AO27" i="1"/>
  <c r="AH27" i="1"/>
  <c r="AJ27" i="1"/>
  <c r="AC27" i="1"/>
  <c r="AE27" i="1"/>
  <c r="X27" i="1"/>
  <c r="Z27" i="1"/>
  <c r="AS26" i="1"/>
  <c r="AM26" i="1"/>
  <c r="AO26" i="1"/>
  <c r="AH26" i="1"/>
  <c r="AJ26" i="1"/>
  <c r="AC26" i="1"/>
  <c r="AE26" i="1"/>
  <c r="X26" i="1"/>
  <c r="Z26" i="1"/>
  <c r="AS25" i="1"/>
  <c r="AM25" i="1"/>
  <c r="AO25" i="1"/>
  <c r="AH25" i="1"/>
  <c r="AJ25" i="1"/>
  <c r="AC25" i="1"/>
  <c r="AE25" i="1"/>
  <c r="X25" i="1"/>
  <c r="Z25" i="1"/>
  <c r="AS24" i="1"/>
  <c r="AM24" i="1"/>
  <c r="AO24" i="1"/>
  <c r="AH24" i="1"/>
  <c r="AJ24" i="1"/>
  <c r="AC24" i="1"/>
  <c r="AE24" i="1"/>
  <c r="X24" i="1"/>
  <c r="Z24" i="1"/>
  <c r="AS23" i="1"/>
  <c r="AM23" i="1"/>
  <c r="AO23" i="1"/>
  <c r="AH23" i="1"/>
  <c r="AJ23" i="1"/>
  <c r="AC23" i="1"/>
  <c r="AE23" i="1"/>
  <c r="X23" i="1"/>
  <c r="Z23" i="1"/>
  <c r="Q23" i="1"/>
  <c r="AR23" i="1"/>
  <c r="AS22" i="1"/>
  <c r="AM22" i="1"/>
  <c r="AO22" i="1"/>
  <c r="AH22" i="1"/>
  <c r="AJ22" i="1"/>
  <c r="AC22" i="1"/>
  <c r="AE22" i="1"/>
  <c r="X22" i="1"/>
  <c r="Z22" i="1"/>
  <c r="Q22" i="1"/>
  <c r="AR22" i="1"/>
  <c r="AS21" i="1"/>
  <c r="AM21" i="1"/>
  <c r="AO21" i="1"/>
  <c r="AH21" i="1"/>
  <c r="AJ21" i="1"/>
  <c r="AC21" i="1"/>
  <c r="AE21" i="1"/>
  <c r="X21" i="1"/>
  <c r="Z21" i="1"/>
  <c r="Q21" i="1"/>
  <c r="AR21" i="1"/>
  <c r="AS20" i="1"/>
  <c r="AM20" i="1"/>
  <c r="AO20" i="1"/>
  <c r="AH20" i="1"/>
  <c r="AJ20" i="1"/>
  <c r="AC20" i="1"/>
  <c r="AE20" i="1"/>
  <c r="X20" i="1"/>
  <c r="Z20" i="1"/>
  <c r="Q20" i="1"/>
  <c r="AR20" i="1"/>
  <c r="AS19" i="1"/>
  <c r="AM19" i="1"/>
  <c r="AO19" i="1"/>
  <c r="AH19" i="1"/>
  <c r="AJ19" i="1"/>
  <c r="AC19" i="1"/>
  <c r="AE19" i="1"/>
  <c r="X19" i="1"/>
  <c r="Z19" i="1"/>
  <c r="Q19" i="1"/>
  <c r="AR19" i="1"/>
  <c r="AS18" i="1"/>
  <c r="AM18" i="1"/>
  <c r="AO18" i="1"/>
  <c r="AH18" i="1"/>
  <c r="AJ18" i="1"/>
  <c r="AC18" i="1"/>
  <c r="AE18" i="1"/>
  <c r="X18" i="1"/>
  <c r="Z18" i="1"/>
  <c r="Q18" i="1"/>
  <c r="AR18" i="1"/>
  <c r="AS17" i="1"/>
  <c r="AM17" i="1"/>
  <c r="AO17" i="1"/>
  <c r="AH17" i="1"/>
  <c r="AJ17" i="1"/>
  <c r="AC17" i="1"/>
  <c r="AE17" i="1"/>
  <c r="X17" i="1"/>
  <c r="Z17" i="1"/>
  <c r="Q17" i="1"/>
  <c r="AR17" i="1"/>
  <c r="AS16" i="1"/>
  <c r="AM16" i="1"/>
  <c r="AO16" i="1"/>
  <c r="AH16" i="1"/>
  <c r="AJ16" i="1"/>
  <c r="AC16" i="1"/>
  <c r="AE16" i="1"/>
  <c r="X16" i="1"/>
  <c r="Z16" i="1"/>
  <c r="Q16" i="1"/>
  <c r="AR16" i="1"/>
  <c r="AT18" i="1"/>
  <c r="AT22" i="1"/>
  <c r="AT26" i="1"/>
  <c r="AT30" i="1"/>
  <c r="AT17" i="1"/>
  <c r="AT21" i="1"/>
  <c r="AT25" i="1"/>
  <c r="AT29" i="1"/>
  <c r="AT16" i="1"/>
  <c r="AT20" i="1"/>
  <c r="AT24" i="1"/>
  <c r="AT28" i="1"/>
  <c r="AT19" i="1"/>
  <c r="AT23" i="1"/>
  <c r="AT27" i="1"/>
  <c r="AE31" i="1"/>
  <c r="AE39" i="1"/>
  <c r="AJ31" i="1"/>
  <c r="AJ39" i="1"/>
  <c r="Z31" i="1"/>
  <c r="Z39" i="1"/>
  <c r="AO31" i="1"/>
  <c r="AO39" i="1"/>
  <c r="AT31" i="1"/>
  <c r="AT39" i="1"/>
</calcChain>
</file>

<file path=xl/sharedStrings.xml><?xml version="1.0" encoding="utf-8"?>
<sst xmlns="http://schemas.openxmlformats.org/spreadsheetml/2006/main" count="414" uniqueCount="216">
  <si>
    <t>VIGENCIA DE LA PLANEACIÓN 2022</t>
  </si>
  <si>
    <t>PROCESOS ASOCIADOS</t>
  </si>
  <si>
    <t>Gestión Pública Territorial Local
Gestión Corporativa Institucional
Inspección, Vigilancia y Control</t>
  </si>
  <si>
    <t>CONTROL DE CAMBIOS</t>
  </si>
  <si>
    <t>VERSIÓN</t>
  </si>
  <si>
    <t>FECHA</t>
  </si>
  <si>
    <t>DESCRIPCIÓN DE LA MODIFICACIÓN</t>
  </si>
  <si>
    <t>PLAN ESTRATÉGICO INSTITUCIONAL</t>
  </si>
  <si>
    <t>PROCESO</t>
  </si>
  <si>
    <t>META</t>
  </si>
  <si>
    <t>INDICADOR</t>
  </si>
  <si>
    <t>RESULTADO</t>
  </si>
  <si>
    <t>SEGUIMIENTO PLANES DE GESTIÓN DEL PROCESO</t>
  </si>
  <si>
    <t>SEGUIMIENTO PLAN DE GESTIÓN DEL PROCESO</t>
  </si>
  <si>
    <t>SEGUIMIENTO PLAN GESTIÓN DEL PROCESO</t>
  </si>
  <si>
    <t xml:space="preserve">I TRIMESTRE </t>
  </si>
  <si>
    <t xml:space="preserve">II TRIMESTRE </t>
  </si>
  <si>
    <t xml:space="preserve">III TRIMESTRE </t>
  </si>
  <si>
    <t xml:space="preserve">IV TRIMESTRE </t>
  </si>
  <si>
    <t>EVALUACIÓN FINAL PLAN DE GESTIÓN</t>
  </si>
  <si>
    <t>No OE</t>
  </si>
  <si>
    <t>OBJETIVO ESTRATÉGICO</t>
  </si>
  <si>
    <t>No. Meta</t>
  </si>
  <si>
    <t>META PLAN DE GESTIÓN VIGENCIA</t>
  </si>
  <si>
    <t>TIPO DE META</t>
  </si>
  <si>
    <t>NOMBRE DEL INDICADOR</t>
  </si>
  <si>
    <t>FORMULA INDICADOR</t>
  </si>
  <si>
    <t>LÍNEA BASE</t>
  </si>
  <si>
    <t>TIPO DE PROGRAMACIÓN</t>
  </si>
  <si>
    <t>UNIDAD DE MEDIDA</t>
  </si>
  <si>
    <t>I TRIMESTRE</t>
  </si>
  <si>
    <t>II TRIMESTRE</t>
  </si>
  <si>
    <t>III TRIMESTRE</t>
  </si>
  <si>
    <t>IV TRIMESTRE</t>
  </si>
  <si>
    <t>TOTAL PROGRAMACIÓN VIGENCIA</t>
  </si>
  <si>
    <t>TIPO DE INDICADOR</t>
  </si>
  <si>
    <t>ENTREGABLE</t>
  </si>
  <si>
    <t>FUENTE DE INFORMACIÓN</t>
  </si>
  <si>
    <t>RESPONSABLES DE LA META</t>
  </si>
  <si>
    <t>DEPENDENCIA RESPONSABLE DEL REPORTE DE LA META</t>
  </si>
  <si>
    <t>PROGRAMADO</t>
  </si>
  <si>
    <t>EJECUTADO</t>
  </si>
  <si>
    <t>RESULTADO DE LA MEDICIÓN</t>
  </si>
  <si>
    <t>ANÁLISIS DE AVANCE</t>
  </si>
  <si>
    <t>MEDIO DE VERIFICACIÓN</t>
  </si>
  <si>
    <t>SUMATORIA DE LO EJECUTADO EN CADA TRIMESTRE</t>
  </si>
  <si>
    <t>RESULTADO NUMÉRICO DE LA MEDICIÓN ANUAL</t>
  </si>
  <si>
    <t>ANÁLISIS DE RESULTADO</t>
  </si>
  <si>
    <t>Realizar acciones enfocadas al fortalecimiento de la gobernabilidad democrática local.</t>
  </si>
  <si>
    <t>Gestión Pública Territorial Local</t>
  </si>
  <si>
    <t>Retadora (Mejora)</t>
  </si>
  <si>
    <t>Avance cuplimiento metas Plan de Desarrollo Local (metas entregadas).</t>
  </si>
  <si>
    <t>% Avance metas Plan de Desarrollo Local acumulado al periodo evaluado  (-)  % Avance acumulado m etas entregadas Plan de Desarrollo Local al 31 de diciembre de 2021. (metas entregadas)</t>
  </si>
  <si>
    <t>Creciente</t>
  </si>
  <si>
    <t>Porcentaje</t>
  </si>
  <si>
    <t xml:space="preserve">Efectividad </t>
  </si>
  <si>
    <t>Reporte trimestral de avance del Plan de Desarrollo Local - PDL</t>
  </si>
  <si>
    <t>MUSI</t>
  </si>
  <si>
    <t>Alcaldía Local - Área de Gestión del Desarrollo, Adminsitrativa y Financiera</t>
  </si>
  <si>
    <t>Matriz MUSI</t>
  </si>
  <si>
    <t>Dirección para la Gestión del Desarrollo Local</t>
  </si>
  <si>
    <t>Gestión Corporativa Institucional</t>
  </si>
  <si>
    <r>
      <t xml:space="preserve">Girar mínimo el </t>
    </r>
    <r>
      <rPr>
        <b/>
        <sz val="11"/>
        <color theme="1"/>
        <rFont val="Calibri Light"/>
        <family val="2"/>
      </rPr>
      <t>68%</t>
    </r>
    <r>
      <rPr>
        <sz val="11"/>
        <color theme="1"/>
        <rFont val="Calibri Light"/>
        <family val="2"/>
      </rPr>
      <t xml:space="preserve"> del presupuesto comprometido constituido como obligaciones por pagar de la vigencia 2021.</t>
    </r>
  </si>
  <si>
    <t>Porcentaje de giros acumulados de obligaciones por pagar de la vigencia 2021</t>
  </si>
  <si>
    <t>(Giros acumulados/Presupuesto comprometido constituido como obligaciones por pagar de la vigencia 2021)*100</t>
  </si>
  <si>
    <t xml:space="preserve">Eficacia </t>
  </si>
  <si>
    <t>Reporte seguimiento mensual consolidado</t>
  </si>
  <si>
    <t>BOGDATA</t>
  </si>
  <si>
    <t>Informe de ejecución presupuestal de obligaciones por pagar</t>
  </si>
  <si>
    <t>Porcentaje de giros acumulados de obligaciones por pagar de la vigencia 2020 y anteriores</t>
  </si>
  <si>
    <t>(Giros acumulados/Presupuesto comprometido constituido como obligaciones por pagar de la vigencia 2020 y anteriores)*100</t>
  </si>
  <si>
    <t>Porcentaje de compromiso del presupuesto de inversión directa de la vigencia 2021</t>
  </si>
  <si>
    <t>(Valor de RP de inversión directa de la vigencia  / Valor total del presupuesto de inversión directa de la Vigencia)*100</t>
  </si>
  <si>
    <t>Reporte de ejecución presupuestal BOGDATA</t>
  </si>
  <si>
    <t>Porcentaje de giros acumulados</t>
  </si>
  <si>
    <t>(Giros acumulados de inversión directa/Presupuesto disponible de inversión directa de la vigencia)*100</t>
  </si>
  <si>
    <t xml:space="preserve">Gestión </t>
  </si>
  <si>
    <t>Porcentaje de contratos registrados en SIPSE Local</t>
  </si>
  <si>
    <t>(Número de contratos registrados en SIPSE Local /Número de contratos publicados en la plataforma SECOP I y II)*100%</t>
  </si>
  <si>
    <t>Constante</t>
  </si>
  <si>
    <t>Reporte de seguimiento  consolidado</t>
  </si>
  <si>
    <t>SIPSE LOCAL y SECOP</t>
  </si>
  <si>
    <t>Reporte de seguimiento SIPSE Local y SECOP</t>
  </si>
  <si>
    <r>
      <t xml:space="preserve">Lograr que el </t>
    </r>
    <r>
      <rPr>
        <b/>
        <sz val="11"/>
        <color theme="1"/>
        <rFont val="Calibri Light"/>
        <family val="2"/>
      </rPr>
      <t>100%</t>
    </r>
    <r>
      <rPr>
        <sz val="11"/>
        <color theme="1"/>
        <rFont val="Calibri Light"/>
        <family val="2"/>
      </rPr>
      <t xml:space="preserve"> de los contratos celebrados se encuentren en estado ejecución dentro del sistema SIPSE Local. </t>
    </r>
  </si>
  <si>
    <t>Porcentaje de contratos en estado ejecución registrados en SIPSE Local</t>
  </si>
  <si>
    <t>(Número de contratos registrados en SIPSE Local en estado ejecución /Número total de contratos registrados en SECOP en estado En ejecucion o Firmado)*100%</t>
  </si>
  <si>
    <t>SIPSE LOCAL</t>
  </si>
  <si>
    <t>Reporte de SIPSE Local</t>
  </si>
  <si>
    <r>
      <t xml:space="preserve">Registrar y actualizar al </t>
    </r>
    <r>
      <rPr>
        <b/>
        <sz val="11"/>
        <color theme="1"/>
        <rFont val="Calibri Light"/>
        <family val="2"/>
      </rPr>
      <t>100%</t>
    </r>
    <r>
      <rPr>
        <sz val="11"/>
        <color theme="1"/>
        <rFont val="Calibri Light"/>
        <family val="2"/>
      </rPr>
      <t xml:space="preserve"> la información en los módulos y funcionalidades en producción de SIPSE Local de la vigencia (Módulo de proyectos-Banco de Iniciativas, Módulo de Contratación y Financiero).</t>
    </r>
  </si>
  <si>
    <t>Porcentaje de registro total de información de los proyectos de inversión local en SIPSE Local</t>
  </si>
  <si>
    <t>(Proyectos y contratos registrados con toda la información en SIPSE Local / Proyectos y contratos registrados y aprobados en aplicativos oficiales (SEGPLAN /BOGDATA/SECOP))*100%</t>
  </si>
  <si>
    <t>Reporte de seguimiento
consolidado</t>
  </si>
  <si>
    <t>Alcaldía Local</t>
  </si>
  <si>
    <t>Inspección, Vigilancia y Control</t>
  </si>
  <si>
    <t xml:space="preserve">Expedientes a cargo de las inspecciones de policía impulsados </t>
  </si>
  <si>
    <t xml:space="preserve">Número de expedientes a cargo de las inspecciones de policía impulsados </t>
  </si>
  <si>
    <t>Resultados a 31 de diciembre de 2021</t>
  </si>
  <si>
    <t>Suma</t>
  </si>
  <si>
    <t xml:space="preserve">Expedientes de actuaciones de policía </t>
  </si>
  <si>
    <t>Reporte de seguimiento de impulsos procesales</t>
  </si>
  <si>
    <t>Aplicativo ARCO</t>
  </si>
  <si>
    <t>Alcaldía Local - Área de Gestión Policiva</t>
  </si>
  <si>
    <t>Reporte de seguimiento del Aplicativo ARCO</t>
  </si>
  <si>
    <t>Dirección para la Gestión Policiva</t>
  </si>
  <si>
    <t>Fallos de fondo en primera instancia proferidos</t>
  </si>
  <si>
    <t>Número de Fallos de fondo en primera instancia proferidos</t>
  </si>
  <si>
    <t>Fallos de fondo</t>
  </si>
  <si>
    <t>Reporte de seguimiento de fallos de fondo de actuaciones de policía</t>
  </si>
  <si>
    <t>Actuaciones Administrativas terminadas (archivadas)</t>
  </si>
  <si>
    <t>Número de Actuaciones Administrativas terminadas (archivadas)</t>
  </si>
  <si>
    <t>Actuaciones administrativas terminadas</t>
  </si>
  <si>
    <t>Reporte de seguimiento de actuaciones administrativas terminadas por vía gubernativa</t>
  </si>
  <si>
    <t>Aplicativo Si Actúa I</t>
  </si>
  <si>
    <t>Reporte de seguimiento del Aplicativo Si Actúa I</t>
  </si>
  <si>
    <t>Actuaciones Administrativas terminadas hasta la primera instancia</t>
  </si>
  <si>
    <t>Número de Actuaciones Administrativas terminadas hasta la primera instancia</t>
  </si>
  <si>
    <t>Actuaciones administrativas terminadas por vía gubernativa</t>
  </si>
  <si>
    <t>Acciones de control u operativos en materia de  integridad del espacio publico.</t>
  </si>
  <si>
    <t>Número de Acciones de control u operativos en materia de  integridad del espacio publico.</t>
  </si>
  <si>
    <t xml:space="preserve">Acciones de control u operativos </t>
  </si>
  <si>
    <t>Acta de asistencia e informe del operativo</t>
  </si>
  <si>
    <t>Registros de operativos Alcaldía Local</t>
  </si>
  <si>
    <t>Acciones de control u operativos en materia actividad económica realizadas</t>
  </si>
  <si>
    <t>Número de Acciones de control u operativos en materia actividad económica realizadas</t>
  </si>
  <si>
    <t>Acciones de control u operativos en materia de obras y urbanismo realizadas</t>
  </si>
  <si>
    <t>Número de Acciones de control u operativos para el cumplimiento de los fallos de cerros orientales realizadas</t>
  </si>
  <si>
    <t>TOTAL METAS PROCESOS ALCALDÍA (80%)</t>
  </si>
  <si>
    <t>Fortalecer la gestión institucional aumentando las capacidades de la entidad para la planeación, seguimiento y ejecución de sus metas y recursos, y la gestión del talento humano.</t>
  </si>
  <si>
    <t>TOTAL METAS TRANSVERSALES (80%)</t>
  </si>
  <si>
    <t>TOTAL PLAN DE GESTIÓN (100%)</t>
  </si>
  <si>
    <t>METODO DE VERIFICACIÓN PARA EL SEGUIMIENTO</t>
  </si>
  <si>
    <r>
      <t>Girar mínimo el </t>
    </r>
    <r>
      <rPr>
        <b/>
        <sz val="11"/>
        <color theme="1"/>
        <rFont val="Calibri Light"/>
        <family val="2"/>
      </rPr>
      <t>65%</t>
    </r>
    <r>
      <rPr>
        <sz val="11"/>
        <color theme="1"/>
        <rFont val="Calibri Light"/>
        <family val="2"/>
      </rPr>
      <t xml:space="preserve"> del presupuesto comprometido constituido como obligaciones por pagar de la vigencia 2020 y anteriores.
</t>
    </r>
  </si>
  <si>
    <r>
      <t xml:space="preserve">Comprometer mínimo el </t>
    </r>
    <r>
      <rPr>
        <b/>
        <sz val="11"/>
        <color theme="1"/>
        <rFont val="Calibri Light"/>
        <family val="2"/>
      </rPr>
      <t>40%</t>
    </r>
    <r>
      <rPr>
        <sz val="11"/>
        <color theme="1"/>
        <rFont val="Calibri Light"/>
        <family val="2"/>
      </rPr>
      <t xml:space="preserve"> al 30 de junio y el </t>
    </r>
    <r>
      <rPr>
        <b/>
        <sz val="11"/>
        <color theme="1"/>
        <rFont val="Calibri Light"/>
        <family val="2"/>
      </rPr>
      <t>95</t>
    </r>
    <r>
      <rPr>
        <sz val="11"/>
        <color theme="1"/>
        <rFont val="Calibri Light"/>
        <family val="2"/>
      </rPr>
      <t>% al 31 de diciembre del presupuesto de inversión directa de la vigencia 2022.</t>
    </r>
  </si>
  <si>
    <r>
      <t xml:space="preserve">Girar mínimo el </t>
    </r>
    <r>
      <rPr>
        <b/>
        <sz val="11"/>
        <color rgb="FF000000"/>
        <rFont val="Calibri Light"/>
        <family val="2"/>
      </rPr>
      <t>45%</t>
    </r>
    <r>
      <rPr>
        <sz val="11"/>
        <color rgb="FF000000"/>
        <rFont val="Calibri Light"/>
        <family val="2"/>
      </rPr>
      <t> del presupuesto total  disponible de inversión directa de la vigencia.</t>
    </r>
  </si>
  <si>
    <t>FORMULACIÓN Y SEGUIMIENTO PLANES DE GESTIÓN NIVEL LOCAL
ALCALDÍA LOCAL DE USME</t>
  </si>
  <si>
    <r>
      <t xml:space="preserve">Registrar en el sistema SIPSE Local, el </t>
    </r>
    <r>
      <rPr>
        <b/>
        <sz val="11"/>
        <color theme="1"/>
        <rFont val="Calibri Light"/>
        <family val="2"/>
      </rPr>
      <t>98%</t>
    </r>
    <r>
      <rPr>
        <sz val="11"/>
        <color theme="1"/>
        <rFont val="Calibri Light"/>
        <family val="2"/>
      </rPr>
      <t xml:space="preserve"> de los contratos publicados en la plataforma SECOP I y II de la vigencia. </t>
    </r>
  </si>
  <si>
    <r>
      <t xml:space="preserve">Realizar </t>
    </r>
    <r>
      <rPr>
        <b/>
        <sz val="11"/>
        <color theme="1"/>
        <rFont val="Calibri Light"/>
        <family val="2"/>
        <scheme val="major"/>
      </rPr>
      <t>7.680</t>
    </r>
    <r>
      <rPr>
        <sz val="11"/>
        <color theme="1"/>
        <rFont val="Calibri Light"/>
        <family val="2"/>
        <scheme val="major"/>
      </rPr>
      <t xml:space="preserve"> impulsos procesales (avocar, rechazar, enviar al competente y todo lo que derive del desarrollo de la actuación) sobre las actuaciones de policía que se encuentran a cargo de las inspecciones de policía</t>
    </r>
  </si>
  <si>
    <r>
      <t xml:space="preserve">Proferir </t>
    </r>
    <r>
      <rPr>
        <b/>
        <sz val="11"/>
        <color theme="1"/>
        <rFont val="Calibri Light"/>
        <family val="2"/>
        <scheme val="major"/>
      </rPr>
      <t>4.320</t>
    </r>
    <r>
      <rPr>
        <b/>
        <sz val="11"/>
        <color theme="1"/>
        <rFont val="Calibri Light"/>
        <family val="1"/>
        <scheme val="major"/>
      </rPr>
      <t xml:space="preserve"> </t>
    </r>
    <r>
      <rPr>
        <sz val="11"/>
        <color theme="1"/>
        <rFont val="Calibri Light"/>
        <family val="2"/>
        <scheme val="major"/>
      </rPr>
      <t xml:space="preserve"> fallos de fondo en primera instancia sobre las actuaciones de policía que se encuentran a cargo de las inspecciones de policía</t>
    </r>
  </si>
  <si>
    <r>
      <t xml:space="preserve">Terminar </t>
    </r>
    <r>
      <rPr>
        <b/>
        <sz val="11"/>
        <color theme="1"/>
        <rFont val="Calibri Light"/>
        <family val="2"/>
        <scheme val="major"/>
      </rPr>
      <t>310</t>
    </r>
    <r>
      <rPr>
        <sz val="11"/>
        <color theme="1"/>
        <rFont val="Calibri Light"/>
        <family val="2"/>
        <scheme val="major"/>
      </rPr>
      <t xml:space="preserve"> </t>
    </r>
    <r>
      <rPr>
        <sz val="11"/>
        <color indexed="8"/>
        <rFont val="Calibri Light"/>
        <family val="2"/>
      </rPr>
      <t>actuaciones administrativas en primera instancia</t>
    </r>
  </si>
  <si>
    <r>
      <t xml:space="preserve">Realizar </t>
    </r>
    <r>
      <rPr>
        <b/>
        <sz val="11"/>
        <color theme="1"/>
        <rFont val="Calibri Light"/>
        <family val="1"/>
        <scheme val="major"/>
      </rPr>
      <t xml:space="preserve">90 </t>
    </r>
    <r>
      <rPr>
        <sz val="11"/>
        <color indexed="8"/>
        <rFont val="Calibri Light"/>
        <family val="2"/>
      </rPr>
      <t>operativos de inspección, vigilancia y control en materia de integridad del espacio público</t>
    </r>
  </si>
  <si>
    <r>
      <t xml:space="preserve">Realizar </t>
    </r>
    <r>
      <rPr>
        <b/>
        <sz val="11"/>
        <color theme="1"/>
        <rFont val="Calibri Light"/>
        <family val="2"/>
        <scheme val="major"/>
      </rPr>
      <t>160</t>
    </r>
    <r>
      <rPr>
        <sz val="11"/>
        <color indexed="8"/>
        <rFont val="Calibri Light"/>
        <family val="2"/>
      </rPr>
      <t xml:space="preserve"> operativos de inspección, vigilancia y control en materia de actividad económica </t>
    </r>
  </si>
  <si>
    <r>
      <t xml:space="preserve">Realizar </t>
    </r>
    <r>
      <rPr>
        <b/>
        <sz val="11"/>
        <color theme="1"/>
        <rFont val="Calibri Light"/>
        <family val="1"/>
        <scheme val="major"/>
      </rPr>
      <t>35</t>
    </r>
    <r>
      <rPr>
        <b/>
        <sz val="11"/>
        <color indexed="8"/>
        <rFont val="Calibri Light"/>
        <family val="2"/>
      </rPr>
      <t xml:space="preserve"> </t>
    </r>
    <r>
      <rPr>
        <sz val="11"/>
        <color indexed="8"/>
        <rFont val="Calibri Light"/>
        <family val="2"/>
      </rPr>
      <t>operativos de inspección, vigilancia y control para dar cumplimiento a los fallos de cerros orientales.</t>
    </r>
  </si>
  <si>
    <r>
      <t xml:space="preserve">Aumentar </t>
    </r>
    <r>
      <rPr>
        <b/>
        <sz val="11"/>
        <rFont val="Calibri Light"/>
        <family val="2"/>
      </rPr>
      <t xml:space="preserve">15 </t>
    </r>
    <r>
      <rPr>
        <sz val="11"/>
        <rFont val="Calibri Light"/>
        <family val="2"/>
      </rPr>
      <t>puntos porcentuales el avance de las metas del Plan de Desarrollo Local acumuladas al 30 de septiembre de 2022, con respecto al avance a 31 de diciembre de 2021 (metas entregadas).</t>
    </r>
  </si>
  <si>
    <t>Planeación Institucional</t>
  </si>
  <si>
    <t>MT1</t>
  </si>
  <si>
    <t>Obtener una ponderación semestral de 80% en la implementación del sistema de gestión ambiental en la alcaldía local, de acuerdo a la herramienta de medición construida por la OAP</t>
  </si>
  <si>
    <t>Sostenibilidad del sistema de gestión</t>
  </si>
  <si>
    <t>Criterios ambientales</t>
  </si>
  <si>
    <t>No. de criterios ambientales cumplidos / No. de criterios ambientales establecidos en la herramienta de medición) X 100</t>
  </si>
  <si>
    <t>80% meta 2021</t>
  </si>
  <si>
    <t xml:space="preserve">Constante </t>
  </si>
  <si>
    <t>Porcentaje de buenas prácticas ambientales implementadas</t>
  </si>
  <si>
    <t>No programada</t>
  </si>
  <si>
    <t>Resultados de medición de los criterios ambientales</t>
  </si>
  <si>
    <t>Herramienta Oficina Asesora de Planeación</t>
  </si>
  <si>
    <t>Alcaldía local</t>
  </si>
  <si>
    <t>Oficina Asesora de Planeación Institucional - Grupo de gestión ambiental</t>
  </si>
  <si>
    <t>Listas de chequeo al cumplimiento de criterios ambientales remitidos por la OAP</t>
  </si>
  <si>
    <t>MT2</t>
  </si>
  <si>
    <t>Mantener el 100% de las acciones de mejora asignadas al proceso/Alcaldía con relación a planes de mejoramiento interno documentadas y vigentes</t>
  </si>
  <si>
    <t>Porcentaje de acciones de mejora documentadas y vigentes</t>
  </si>
  <si>
    <t>1 - (No. De acciones vencidas del plan de mejoramiento  / No  de acciones a gestionar bajo responsabilidad del proceso) X 100</t>
  </si>
  <si>
    <t>100% meta 2021</t>
  </si>
  <si>
    <t>Porcentaje de planes de mejora sin vencimientos</t>
  </si>
  <si>
    <t>Reporte de acciones de mejora sin vencimiento</t>
  </si>
  <si>
    <t>MIMEC - SIG</t>
  </si>
  <si>
    <t>Oficina Asesora de Planeación Institucional - Grupo de planeación institucional y sectorial</t>
  </si>
  <si>
    <t>Reportes MIMEC - SIG remitidos por la OAP</t>
  </si>
  <si>
    <t xml:space="preserve">Comunicación Estratégica </t>
  </si>
  <si>
    <t>MT3</t>
  </si>
  <si>
    <t>Mantener el 100% de la información de la páginas Web actualizada, de acuerdo a lo establecido en la Ley 1712 de 2014</t>
  </si>
  <si>
    <t>Porcentaje de cumplimiento en la publicación de información</t>
  </si>
  <si>
    <t>(No de requisitos de la Ley 1712 de 2014 de publicación de la información en la página web cumplidos / No total de requisitos de la Ley 1712 de 2014 de publicación de la información) X 100</t>
  </si>
  <si>
    <t>Porcentaje de requisitos cumplidos</t>
  </si>
  <si>
    <t>Reporte de actualización de la información en la página web de la alcaldía local</t>
  </si>
  <si>
    <t>Página Web Alcaldía Local</t>
  </si>
  <si>
    <t>Oficina Asesora de Comunicaciones</t>
  </si>
  <si>
    <t>Revisión página Web de la alcaldía</t>
  </si>
  <si>
    <t>MT4</t>
  </si>
  <si>
    <t>Participar del 100% de las capacitaciones que se realicen en gestión de riesgos, planes de mejora y sistema de gestión institucional</t>
  </si>
  <si>
    <t>Participación en capacitaciones</t>
  </si>
  <si>
    <t>(No. de capacitaciones en las que asistió / No. de capacitaciones convocadas) X 100</t>
  </si>
  <si>
    <t xml:space="preserve">Porcentaje de participación en capacitaciones  </t>
  </si>
  <si>
    <t>Registros y/o soportes de partipación en las capacitaciones programadas</t>
  </si>
  <si>
    <t>Listado de asistencia
Video de la reunión
Presentación</t>
  </si>
  <si>
    <t>Brindar atención oportuna y de calidad a los diferentes sectores poblacionales, generando relaciones de confianza y respeto por la diferencia.</t>
  </si>
  <si>
    <t>Servicio a la Ciudadanía</t>
  </si>
  <si>
    <t>MT5</t>
  </si>
  <si>
    <t>Dar respuesta al 100% de los requerimientos ciudadanos asignados a la alcaldía local con corte a 31 de diciembre de 2021 tipificadas como Derechos de Petición registradas en el aplicativo Bogotá te Escucha y gestor documental ORFEO, según la información de seguimiento presentada por el proceso de Servicio a la Ciudadanía.</t>
  </si>
  <si>
    <t>Porcentaje de requerimientos ciudadanos con respuesta definitiva</t>
  </si>
  <si>
    <t>(No. de respuestas efectuadas / No. requerimientos instaurados antes del 31 de diciembre 2021) X 100</t>
  </si>
  <si>
    <t>Reporte de respuestas a la ciudadania</t>
  </si>
  <si>
    <t xml:space="preserve">Reporte Aplicativo BOGOTA TE ESCUCHA </t>
  </si>
  <si>
    <t>Subsecretaria de Gestión Institucional - Grupo Oficina de atención a la Ciudadanía</t>
  </si>
  <si>
    <t>Reporte Aplicativo BOGOTA TE ESCUCHA.</t>
  </si>
  <si>
    <t>MT6</t>
  </si>
  <si>
    <t>(No. de respuestas efectuadas / No. requerimientos instaurados en la vigencia 2022 que deben tener respuesta) X 100</t>
  </si>
  <si>
    <t>N/A</t>
  </si>
  <si>
    <t>Dar respuesta al 80% de los requerimientos ciudadanos asignados a la alcaldía local ingresados en la vigencia 2022 y asignados a la Alcaldía Local de la vigencia actual tipificadas como Derechos de Petición registradas en el aplicativo Bogotá te Escucha y gestor documental ORFEO dentro de los terminos de ley, según la información de seguimiento presentada por el proceso de Servicio a la Ciudadanía.</t>
  </si>
  <si>
    <r>
      <t xml:space="preserve">Terminar (archivar) </t>
    </r>
    <r>
      <rPr>
        <b/>
        <sz val="11"/>
        <rFont val="Calibri Light"/>
        <family val="2"/>
        <scheme val="major"/>
      </rPr>
      <t xml:space="preserve">180 </t>
    </r>
    <r>
      <rPr>
        <sz val="11"/>
        <rFont val="Calibri Light"/>
        <family val="2"/>
      </rPr>
      <t>actuaciones administrativas activas</t>
    </r>
  </si>
  <si>
    <t>% resultado de la Alcaldía Local al 31 de diciembre de 2021</t>
  </si>
  <si>
    <t>Código Formato: PLE-PIN-F018
Versión: 5
Vigencia desde: 31 de enero de 2022
Caso HOLA: 222703</t>
  </si>
  <si>
    <t>31 de enero 2022</t>
  </si>
  <si>
    <r>
      <t xml:space="preserve">Publicación del plan de gestión aprobado. Caso HOLA: </t>
    </r>
    <r>
      <rPr>
        <b/>
        <sz val="11"/>
        <rFont val="Calibri Light"/>
        <family val="2"/>
      </rPr>
      <t>223263</t>
    </r>
  </si>
  <si>
    <t>ÁREA/ OFICINA RESPONSABLE</t>
  </si>
  <si>
    <t>INSPECCIONES DE POLICÍA</t>
  </si>
  <si>
    <t>JURÍDICA</t>
  </si>
  <si>
    <t>PLANEACIÓN – INFRAESTRUCTURA
(TODOS LOS PROFESIONALES APOYOS A LA SUPERVICIÓN), 
OBLIGACIONES POR PGAR, CONTABILIDAD Y PRESUPUESTO</t>
  </si>
  <si>
    <t xml:space="preserve">OFICINA DE PLANEACIÓN E INFRAESTRUCTURA
(TODOS LOS PROFESIONALES APOYOS A LA SUPERVICIÓN) </t>
  </si>
  <si>
    <t>OFICINAS DE PLANEACIÓN - INFRAESTRUCTURA Y CONTRATACIÓN</t>
  </si>
  <si>
    <t>INSPECCIONES DE POLICÍADE</t>
  </si>
  <si>
    <t>GESTIÓN AMBIENTAL
GESTIÓN DE CALIDAD</t>
  </si>
  <si>
    <t>GESTIÓN DE CALIDAD
Y TODOS LOS FUNCIONARIOS Y CONTRATISTAS RESPONSABLES DE LA EJECUCIÓN DE LAS ACCIONES FORMULADAS EN LOS PLANES DE MEJORAMIENTO</t>
  </si>
  <si>
    <t>PRENSA Y COMUNICACIONES
GESTIÓN DE CALIDAD
TODAS LAS ÁREAS Y/U OFICINAS DEL FDLU</t>
  </si>
  <si>
    <t>GESTIÓN DE CALIDAD</t>
  </si>
  <si>
    <t xml:space="preserve">TODOS LOS FUNCIONARIOS Y CONTRATISTAS DEL FDLU RESPONSABLES DE PROYECTAR RESPUESTA A DERECHOS DE PETICIÓN ASIGNADOS POR EL DESPACHO, POR LAS ÁREAS GDL Y GPJL Y/O POR LOS APOYOS A LS SUPERVISIÓN.
ÁREA GESTIÓN POLICIVO JURÍDICO
ÁREA GESTIÓN PARA EL DESARROLLO LOCAL
DESPACHO
OFICINA SAC
GESTIÓN DE CALIDAD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</si>
</sst>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0000"/>
      <name val="Calibri Light"/>
      <family val="2"/>
    </font>
    <font>
      <sz val="11"/>
      <color rgb="FF000000"/>
      <name val="Calibri Light"/>
      <family val="2"/>
    </font>
    <font>
      <sz val="11"/>
      <color theme="1"/>
      <name val="Calibri Light"/>
      <family val="2"/>
      <scheme val="major"/>
    </font>
    <font>
      <sz val="9"/>
      <color rgb="FF323130"/>
      <name val="Segoe UI"/>
      <family val="2"/>
    </font>
    <font>
      <sz val="11"/>
      <name val="Calibri Light"/>
      <family val="2"/>
    </font>
    <font>
      <b/>
      <sz val="1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theme="1"/>
      <name val="Calibri Light"/>
      <family val="1"/>
      <scheme val="major"/>
    </font>
    <font>
      <sz val="11"/>
      <name val="Calibri Light"/>
      <family val="2"/>
      <scheme val="major"/>
    </font>
    <font>
      <b/>
      <sz val="11"/>
      <color indexed="8"/>
      <name val="Calibri Light"/>
      <family val="2"/>
    </font>
    <font>
      <sz val="11"/>
      <color indexed="8"/>
      <name val="Calibri Light"/>
      <family val="2"/>
    </font>
    <font>
      <sz val="11"/>
      <name val="Calibri"/>
      <family val="2"/>
      <scheme val="minor"/>
    </font>
    <font>
      <b/>
      <sz val="12"/>
      <color rgb="FF000000"/>
      <name val="Calibri Light"/>
      <family val="2"/>
    </font>
    <font>
      <sz val="11"/>
      <color rgb="FF0070C0"/>
      <name val="Calibri Light"/>
      <family val="2"/>
      <scheme val="major"/>
    </font>
    <font>
      <sz val="11"/>
      <color rgb="FF0070C0"/>
      <name val="Calibri Light"/>
      <family val="2"/>
    </font>
    <font>
      <sz val="11"/>
      <color theme="4"/>
      <name val="Calibri Light"/>
      <family val="2"/>
    </font>
    <font>
      <b/>
      <sz val="11"/>
      <color rgb="FF0070C0"/>
      <name val="Calibri Light"/>
      <family val="2"/>
    </font>
    <font>
      <b/>
      <sz val="12"/>
      <color rgb="FF0070C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2"/>
      <color rgb="FF0070C0"/>
      <name val="Calibri Light"/>
      <family val="2"/>
    </font>
    <font>
      <b/>
      <sz val="14"/>
      <color rgb="FF000000"/>
      <name val="Calibri Light"/>
      <family val="2"/>
    </font>
    <font>
      <sz val="14"/>
      <color rgb="FF000000"/>
      <name val="Calibri Light"/>
      <family val="2"/>
    </font>
    <font>
      <b/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9"/>
      <color rgb="FF323130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03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3" fillId="4" borderId="12" xfId="0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24" xfId="0" applyFont="1" applyBorder="1" applyAlignment="1">
      <alignment wrapText="1"/>
    </xf>
    <xf numFmtId="0" fontId="5" fillId="0" borderId="0" xfId="0" applyFont="1" applyAlignment="1">
      <alignment horizontal="left" vertical="top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3" fillId="7" borderId="37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3" fillId="7" borderId="38" xfId="0" applyFont="1" applyFill="1" applyBorder="1" applyAlignment="1">
      <alignment horizontal="center" vertical="center" wrapText="1"/>
    </xf>
    <xf numFmtId="0" fontId="3" fillId="8" borderId="34" xfId="0" applyFont="1" applyFill="1" applyBorder="1" applyAlignment="1">
      <alignment horizontal="center" vertical="center" wrapText="1"/>
    </xf>
    <xf numFmtId="0" fontId="3" fillId="8" borderId="35" xfId="0" applyFont="1" applyFill="1" applyBorder="1" applyAlignment="1">
      <alignment horizontal="center" vertical="center" wrapText="1"/>
    </xf>
    <xf numFmtId="0" fontId="3" fillId="8" borderId="38" xfId="0" applyFont="1" applyFill="1" applyBorder="1" applyAlignment="1">
      <alignment horizontal="center" vertical="center" wrapText="1"/>
    </xf>
    <xf numFmtId="0" fontId="3" fillId="9" borderId="34" xfId="0" applyFont="1" applyFill="1" applyBorder="1" applyAlignment="1">
      <alignment horizontal="center"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3" fillId="9" borderId="38" xfId="0" applyFont="1" applyFill="1" applyBorder="1" applyAlignment="1">
      <alignment horizontal="center" vertical="center" wrapText="1"/>
    </xf>
    <xf numFmtId="0" fontId="3" fillId="10" borderId="37" xfId="0" applyFont="1" applyFill="1" applyBorder="1" applyAlignment="1">
      <alignment horizontal="center" vertical="center" wrapText="1"/>
    </xf>
    <xf numFmtId="0" fontId="3" fillId="10" borderId="35" xfId="0" applyFont="1" applyFill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center" wrapText="1"/>
    </xf>
    <xf numFmtId="9" fontId="16" fillId="4" borderId="49" xfId="0" applyNumberFormat="1" applyFont="1" applyFill="1" applyBorder="1" applyAlignment="1">
      <alignment horizontal="center" wrapText="1"/>
    </xf>
    <xf numFmtId="0" fontId="16" fillId="4" borderId="50" xfId="0" applyFont="1" applyFill="1" applyBorder="1" applyAlignment="1">
      <alignment vertical="center" wrapText="1"/>
    </xf>
    <xf numFmtId="0" fontId="16" fillId="0" borderId="24" xfId="0" applyFont="1" applyBorder="1" applyAlignment="1">
      <alignment wrapText="1"/>
    </xf>
    <xf numFmtId="0" fontId="17" fillId="0" borderId="0" xfId="0" applyFont="1" applyAlignment="1">
      <alignment wrapText="1"/>
    </xf>
    <xf numFmtId="0" fontId="18" fillId="0" borderId="3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9" fontId="20" fillId="0" borderId="51" xfId="0" applyNumberFormat="1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18" fillId="0" borderId="24" xfId="0" applyFont="1" applyBorder="1" applyAlignment="1">
      <alignment wrapText="1"/>
    </xf>
    <xf numFmtId="0" fontId="21" fillId="0" borderId="0" xfId="0" applyFont="1" applyAlignment="1">
      <alignment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22" fillId="0" borderId="0" xfId="0" applyFont="1" applyAlignment="1">
      <alignment wrapText="1"/>
    </xf>
    <xf numFmtId="0" fontId="18" fillId="0" borderId="38" xfId="0" applyFont="1" applyBorder="1" applyAlignment="1">
      <alignment horizontal="left" vertical="center" wrapText="1"/>
    </xf>
    <xf numFmtId="9" fontId="23" fillId="4" borderId="49" xfId="0" applyNumberFormat="1" applyFont="1" applyFill="1" applyBorder="1" applyAlignment="1">
      <alignment horizontal="center" wrapText="1"/>
    </xf>
    <xf numFmtId="0" fontId="23" fillId="4" borderId="50" xfId="0" applyFont="1" applyFill="1" applyBorder="1" applyAlignment="1">
      <alignment vertical="center" wrapText="1"/>
    </xf>
    <xf numFmtId="0" fontId="23" fillId="0" borderId="24" xfId="0" applyFont="1" applyBorder="1" applyAlignment="1">
      <alignment wrapText="1"/>
    </xf>
    <xf numFmtId="9" fontId="24" fillId="11" borderId="45" xfId="1" applyFont="1" applyFill="1" applyBorder="1" applyAlignment="1">
      <alignment horizontal="center" vertical="center" wrapText="1"/>
    </xf>
    <xf numFmtId="0" fontId="24" fillId="11" borderId="39" xfId="0" applyFont="1" applyFill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wrapText="1"/>
    </xf>
    <xf numFmtId="0" fontId="16" fillId="4" borderId="47" xfId="0" applyFont="1" applyFill="1" applyBorder="1" applyAlignment="1">
      <alignment wrapText="1"/>
    </xf>
    <xf numFmtId="0" fontId="16" fillId="4" borderId="45" xfId="0" applyFont="1" applyFill="1" applyBorder="1" applyAlignment="1">
      <alignment wrapText="1"/>
    </xf>
    <xf numFmtId="0" fontId="16" fillId="4" borderId="48" xfId="0" applyFont="1" applyFill="1" applyBorder="1" applyAlignment="1">
      <alignment wrapText="1"/>
    </xf>
    <xf numFmtId="0" fontId="24" fillId="0" borderId="13" xfId="0" applyFont="1" applyBorder="1" applyAlignment="1">
      <alignment wrapText="1"/>
    </xf>
    <xf numFmtId="0" fontId="24" fillId="0" borderId="17" xfId="0" applyFont="1" applyBorder="1" applyAlignment="1">
      <alignment wrapText="1"/>
    </xf>
    <xf numFmtId="0" fontId="24" fillId="0" borderId="19" xfId="0" applyFont="1" applyBorder="1" applyAlignment="1">
      <alignment wrapText="1"/>
    </xf>
    <xf numFmtId="0" fontId="23" fillId="4" borderId="47" xfId="0" applyFont="1" applyFill="1" applyBorder="1" applyAlignment="1">
      <alignment wrapText="1"/>
    </xf>
    <xf numFmtId="0" fontId="23" fillId="4" borderId="45" xfId="0" applyFont="1" applyFill="1" applyBorder="1" applyAlignment="1">
      <alignment wrapText="1"/>
    </xf>
    <xf numFmtId="0" fontId="23" fillId="4" borderId="48" xfId="0" applyFont="1" applyFill="1" applyBorder="1" applyAlignment="1">
      <alignment wrapText="1"/>
    </xf>
    <xf numFmtId="0" fontId="4" fillId="3" borderId="40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left" vertical="center" wrapText="1"/>
    </xf>
    <xf numFmtId="9" fontId="4" fillId="3" borderId="31" xfId="0" applyNumberFormat="1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top" wrapText="1"/>
    </xf>
    <xf numFmtId="10" fontId="4" fillId="3" borderId="12" xfId="0" applyNumberFormat="1" applyFont="1" applyFill="1" applyBorder="1" applyAlignment="1">
      <alignment horizontal="center" vertical="center" wrapText="1"/>
    </xf>
    <xf numFmtId="9" fontId="4" fillId="3" borderId="12" xfId="1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54" xfId="0" applyFont="1" applyFill="1" applyBorder="1" applyAlignment="1">
      <alignment horizontal="left" vertical="center" wrapText="1"/>
    </xf>
    <xf numFmtId="0" fontId="4" fillId="3" borderId="42" xfId="0" applyFont="1" applyFill="1" applyBorder="1" applyAlignment="1">
      <alignment horizontal="left" vertical="center" wrapText="1"/>
    </xf>
    <xf numFmtId="9" fontId="4" fillId="3" borderId="8" xfId="0" applyNumberFormat="1" applyFont="1" applyFill="1" applyBorder="1" applyAlignment="1">
      <alignment horizontal="center" vertical="center" wrapText="1"/>
    </xf>
    <xf numFmtId="9" fontId="4" fillId="3" borderId="31" xfId="1" applyFont="1" applyFill="1" applyBorder="1" applyAlignment="1">
      <alignment horizontal="center" vertical="center" wrapText="1"/>
    </xf>
    <xf numFmtId="9" fontId="3" fillId="3" borderId="31" xfId="0" applyNumberFormat="1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9" fontId="3" fillId="3" borderId="40" xfId="0" applyNumberFormat="1" applyFont="1" applyFill="1" applyBorder="1" applyAlignment="1">
      <alignment horizontal="center" vertical="center" wrapText="1"/>
    </xf>
    <xf numFmtId="9" fontId="3" fillId="3" borderId="31" xfId="1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4" fillId="3" borderId="43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left" vertical="center" wrapText="1"/>
      <protection hidden="1"/>
    </xf>
    <xf numFmtId="9" fontId="9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2" xfId="0" applyFont="1" applyFill="1" applyBorder="1" applyAlignment="1" applyProtection="1">
      <alignment horizontal="center" vertical="center" wrapText="1"/>
      <protection hidden="1"/>
    </xf>
    <xf numFmtId="9" fontId="9" fillId="3" borderId="12" xfId="0" applyNumberFormat="1" applyFont="1" applyFill="1" applyBorder="1" applyAlignment="1">
      <alignment horizontal="center" vertical="center" wrapText="1"/>
    </xf>
    <xf numFmtId="9" fontId="9" fillId="3" borderId="12" xfId="1" applyFont="1" applyFill="1" applyBorder="1" applyAlignment="1">
      <alignment horizontal="center" vertical="center" wrapText="1"/>
    </xf>
    <xf numFmtId="9" fontId="4" fillId="3" borderId="12" xfId="0" applyNumberFormat="1" applyFont="1" applyFill="1" applyBorder="1" applyAlignment="1">
      <alignment horizontal="center" vertical="center" wrapText="1"/>
    </xf>
    <xf numFmtId="0" fontId="9" fillId="3" borderId="41" xfId="0" applyFont="1" applyFill="1" applyBorder="1" applyAlignment="1" applyProtection="1">
      <alignment horizontal="left" vertical="center" wrapText="1"/>
      <protection hidden="1"/>
    </xf>
    <xf numFmtId="0" fontId="9" fillId="3" borderId="11" xfId="0" applyFont="1" applyFill="1" applyBorder="1" applyAlignment="1" applyProtection="1">
      <alignment horizontal="left" vertical="center" wrapText="1"/>
      <protection hidden="1"/>
    </xf>
    <xf numFmtId="0" fontId="9" fillId="3" borderId="12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center" vertical="center" wrapText="1"/>
    </xf>
    <xf numFmtId="10" fontId="9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41" xfId="0" applyFont="1" applyFill="1" applyBorder="1" applyAlignment="1" applyProtection="1">
      <alignment horizontal="left" vertical="center" wrapText="1"/>
      <protection hidden="1"/>
    </xf>
    <xf numFmtId="0" fontId="7" fillId="3" borderId="12" xfId="0" applyFont="1" applyFill="1" applyBorder="1" applyAlignment="1" applyProtection="1">
      <alignment horizontal="left" vertical="center" wrapText="1"/>
      <protection hidden="1"/>
    </xf>
    <xf numFmtId="0" fontId="7" fillId="3" borderId="11" xfId="0" applyFont="1" applyFill="1" applyBorder="1" applyAlignment="1" applyProtection="1">
      <alignment horizontal="left" vertical="center" wrapText="1"/>
      <protection hidden="1"/>
    </xf>
    <xf numFmtId="0" fontId="5" fillId="3" borderId="12" xfId="0" applyFont="1" applyFill="1" applyBorder="1" applyAlignment="1" applyProtection="1">
      <alignment horizontal="left" vertical="center" wrapText="1"/>
      <protection hidden="1"/>
    </xf>
    <xf numFmtId="0" fontId="5" fillId="3" borderId="12" xfId="0" applyFont="1" applyFill="1" applyBorder="1" applyAlignment="1" applyProtection="1">
      <alignment horizontal="center" vertical="center" wrapText="1"/>
      <protection hidden="1"/>
    </xf>
    <xf numFmtId="1" fontId="4" fillId="3" borderId="12" xfId="0" applyNumberFormat="1" applyFont="1" applyFill="1" applyBorder="1" applyAlignment="1">
      <alignment horizontal="center" vertical="center" wrapText="1"/>
    </xf>
    <xf numFmtId="0" fontId="5" fillId="3" borderId="41" xfId="0" applyFont="1" applyFill="1" applyBorder="1" applyAlignment="1" applyProtection="1">
      <alignment horizontal="left" vertical="center" wrapText="1"/>
      <protection hidden="1"/>
    </xf>
    <xf numFmtId="0" fontId="12" fillId="3" borderId="11" xfId="0" applyFont="1" applyFill="1" applyBorder="1" applyAlignment="1" applyProtection="1">
      <alignment horizontal="left" vertical="center" wrapText="1"/>
      <protection hidden="1"/>
    </xf>
    <xf numFmtId="0" fontId="5" fillId="3" borderId="12" xfId="0" applyFont="1" applyFill="1" applyBorder="1" applyAlignment="1">
      <alignment horizontal="left" vertical="center" wrapText="1"/>
    </xf>
    <xf numFmtId="0" fontId="12" fillId="3" borderId="41" xfId="0" applyFont="1" applyFill="1" applyBorder="1" applyAlignment="1" applyProtection="1">
      <alignment horizontal="left" vertical="center" wrapText="1"/>
      <protection hidden="1"/>
    </xf>
    <xf numFmtId="1" fontId="4" fillId="3" borderId="8" xfId="0" applyNumberFormat="1" applyFont="1" applyFill="1" applyBorder="1" applyAlignment="1">
      <alignment horizontal="center" vertical="center" wrapText="1"/>
    </xf>
    <xf numFmtId="1" fontId="3" fillId="3" borderId="40" xfId="1" applyNumberFormat="1" applyFont="1" applyFill="1" applyBorder="1" applyAlignment="1">
      <alignment horizontal="center" vertical="center" wrapText="1"/>
    </xf>
    <xf numFmtId="1" fontId="3" fillId="3" borderId="31" xfId="1" applyNumberFormat="1" applyFont="1" applyFill="1" applyBorder="1" applyAlignment="1">
      <alignment horizontal="center" vertical="center" wrapText="1"/>
    </xf>
    <xf numFmtId="0" fontId="15" fillId="3" borderId="11" xfId="2" applyFont="1" applyFill="1" applyBorder="1" applyAlignment="1" applyProtection="1">
      <alignment horizontal="left" vertical="center" wrapText="1"/>
      <protection hidden="1"/>
    </xf>
    <xf numFmtId="0" fontId="5" fillId="3" borderId="41" xfId="0" applyFont="1" applyFill="1" applyBorder="1" applyAlignment="1">
      <alignment horizontal="left" vertical="center" wrapText="1"/>
    </xf>
    <xf numFmtId="9" fontId="18" fillId="0" borderId="31" xfId="0" applyNumberFormat="1" applyFont="1" applyBorder="1" applyAlignment="1">
      <alignment horizontal="left" vertical="center" wrapText="1"/>
    </xf>
    <xf numFmtId="9" fontId="18" fillId="0" borderId="51" xfId="1" applyFont="1" applyBorder="1" applyAlignment="1">
      <alignment horizontal="center" vertical="center" wrapText="1"/>
    </xf>
    <xf numFmtId="9" fontId="18" fillId="0" borderId="1" xfId="1" applyFont="1" applyBorder="1" applyAlignment="1">
      <alignment horizontal="center" vertical="center" wrapText="1"/>
    </xf>
    <xf numFmtId="0" fontId="18" fillId="0" borderId="52" xfId="0" applyFont="1" applyBorder="1" applyAlignment="1">
      <alignment horizontal="left" vertical="center" wrapText="1"/>
    </xf>
    <xf numFmtId="9" fontId="18" fillId="0" borderId="3" xfId="1" applyFont="1" applyBorder="1" applyAlignment="1">
      <alignment horizontal="center" vertical="center" wrapText="1"/>
    </xf>
    <xf numFmtId="9" fontId="18" fillId="0" borderId="3" xfId="0" applyNumberFormat="1" applyFont="1" applyBorder="1" applyAlignment="1">
      <alignment horizontal="center" vertical="center" wrapText="1"/>
    </xf>
    <xf numFmtId="9" fontId="20" fillId="0" borderId="53" xfId="0" applyNumberFormat="1" applyFont="1" applyBorder="1" applyAlignment="1">
      <alignment horizontal="center" vertical="center" wrapText="1"/>
    </xf>
    <xf numFmtId="9" fontId="3" fillId="0" borderId="31" xfId="0" applyNumberFormat="1" applyFont="1" applyBorder="1" applyAlignment="1">
      <alignment horizontal="center" vertical="center" wrapText="1"/>
    </xf>
    <xf numFmtId="164" fontId="18" fillId="0" borderId="3" xfId="1" applyNumberFormat="1" applyFont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 applyProtection="1">
      <alignment horizontal="left" vertical="center" wrapText="1"/>
      <protection hidden="1"/>
    </xf>
    <xf numFmtId="0" fontId="12" fillId="3" borderId="12" xfId="0" applyFont="1" applyFill="1" applyBorder="1" applyAlignment="1" applyProtection="1">
      <alignment horizontal="center" vertical="center" wrapText="1"/>
      <protection hidden="1"/>
    </xf>
    <xf numFmtId="1" fontId="7" fillId="3" borderId="12" xfId="0" applyNumberFormat="1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center" vertical="center" wrapText="1"/>
    </xf>
    <xf numFmtId="9" fontId="8" fillId="3" borderId="31" xfId="0" applyNumberFormat="1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1" fontId="8" fillId="3" borderId="40" xfId="1" applyNumberFormat="1" applyFont="1" applyFill="1" applyBorder="1" applyAlignment="1">
      <alignment horizontal="center" vertical="center" wrapText="1"/>
    </xf>
    <xf numFmtId="1" fontId="8" fillId="3" borderId="31" xfId="1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6" fillId="4" borderId="45" xfId="0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 vertical="center"/>
    </xf>
    <xf numFmtId="0" fontId="24" fillId="11" borderId="17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24" fillId="11" borderId="44" xfId="0" applyFont="1" applyFill="1" applyBorder="1" applyAlignment="1">
      <alignment horizontal="center" vertical="center" wrapText="1"/>
    </xf>
    <xf numFmtId="0" fontId="24" fillId="11" borderId="46" xfId="0" applyFont="1" applyFill="1" applyBorder="1" applyAlignment="1">
      <alignment horizontal="center" vertical="center" wrapText="1"/>
    </xf>
    <xf numFmtId="0" fontId="24" fillId="11" borderId="47" xfId="0" applyFont="1" applyFill="1" applyBorder="1" applyAlignment="1">
      <alignment horizontal="center" vertical="center" wrapText="1"/>
    </xf>
    <xf numFmtId="0" fontId="24" fillId="11" borderId="48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33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3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23" fillId="4" borderId="44" xfId="0" applyFont="1" applyFill="1" applyBorder="1" applyAlignment="1">
      <alignment horizontal="center" wrapText="1"/>
    </xf>
    <xf numFmtId="0" fontId="23" fillId="4" borderId="46" xfId="0" applyFont="1" applyFill="1" applyBorder="1" applyAlignment="1">
      <alignment horizontal="center" wrapText="1"/>
    </xf>
    <xf numFmtId="0" fontId="23" fillId="4" borderId="47" xfId="0" applyFont="1" applyFill="1" applyBorder="1" applyAlignment="1">
      <alignment horizontal="center" wrapText="1"/>
    </xf>
    <xf numFmtId="0" fontId="23" fillId="4" borderId="48" xfId="0" applyFont="1" applyFill="1" applyBorder="1" applyAlignment="1">
      <alignment horizontal="center" wrapText="1"/>
    </xf>
    <xf numFmtId="0" fontId="16" fillId="4" borderId="47" xfId="0" applyFont="1" applyFill="1" applyBorder="1" applyAlignment="1">
      <alignment horizontal="center" wrapText="1"/>
    </xf>
    <xf numFmtId="0" fontId="16" fillId="4" borderId="48" xfId="0" applyFont="1" applyFill="1" applyBorder="1" applyAlignment="1">
      <alignment horizontal="center" wrapText="1"/>
    </xf>
    <xf numFmtId="0" fontId="16" fillId="4" borderId="44" xfId="0" applyFont="1" applyFill="1" applyBorder="1" applyAlignment="1">
      <alignment horizontal="center" wrapText="1"/>
    </xf>
    <xf numFmtId="0" fontId="16" fillId="4" borderId="46" xfId="0" applyFont="1" applyFill="1" applyBorder="1" applyAlignment="1">
      <alignment horizontal="center" wrapText="1"/>
    </xf>
    <xf numFmtId="0" fontId="23" fillId="4" borderId="44" xfId="0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 vertical="center"/>
    </xf>
    <xf numFmtId="0" fontId="23" fillId="4" borderId="46" xfId="0" applyFont="1" applyFill="1" applyBorder="1" applyAlignment="1">
      <alignment horizontal="center" vertical="center"/>
    </xf>
    <xf numFmtId="0" fontId="23" fillId="4" borderId="45" xfId="0" applyFont="1" applyFill="1" applyBorder="1" applyAlignment="1">
      <alignment horizontal="center" wrapText="1"/>
    </xf>
    <xf numFmtId="0" fontId="24" fillId="11" borderId="44" xfId="0" applyFont="1" applyFill="1" applyBorder="1" applyAlignment="1">
      <alignment horizontal="center" wrapText="1"/>
    </xf>
    <xf numFmtId="0" fontId="24" fillId="11" borderId="45" xfId="0" applyFont="1" applyFill="1" applyBorder="1" applyAlignment="1">
      <alignment horizontal="center" wrapText="1"/>
    </xf>
    <xf numFmtId="0" fontId="24" fillId="11" borderId="46" xfId="0" applyFont="1" applyFill="1" applyBorder="1" applyAlignment="1">
      <alignment horizontal="center" wrapText="1"/>
    </xf>
    <xf numFmtId="0" fontId="25" fillId="11" borderId="44" xfId="0" applyFont="1" applyFill="1" applyBorder="1" applyAlignment="1">
      <alignment horizontal="center" vertical="center" wrapText="1"/>
    </xf>
    <xf numFmtId="0" fontId="25" fillId="11" borderId="46" xfId="0" applyFont="1" applyFill="1" applyBorder="1" applyAlignment="1">
      <alignment horizontal="center" vertical="center" wrapText="1"/>
    </xf>
    <xf numFmtId="0" fontId="3" fillId="10" borderId="29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28" xfId="0" applyFont="1" applyFill="1" applyBorder="1" applyAlignment="1">
      <alignment horizontal="center" vertical="center" wrapText="1"/>
    </xf>
    <xf numFmtId="0" fontId="3" fillId="10" borderId="30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33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45" xfId="0" applyFont="1" applyFill="1" applyBorder="1" applyAlignment="1">
      <alignment horizontal="center" wrapText="1"/>
    </xf>
    <xf numFmtId="1" fontId="16" fillId="4" borderId="44" xfId="0" applyNumberFormat="1" applyFont="1" applyFill="1" applyBorder="1" applyAlignment="1">
      <alignment horizontal="center" wrapText="1"/>
    </xf>
    <xf numFmtId="1" fontId="16" fillId="4" borderId="46" xfId="0" applyNumberFormat="1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3" fillId="8" borderId="21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0" xfId="0" applyFont="1" applyFill="1" applyBorder="1" applyAlignment="1">
      <alignment horizontal="center" vertical="center" wrapText="1"/>
    </xf>
    <xf numFmtId="0" fontId="3" fillId="10" borderId="2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wrapText="1"/>
    </xf>
    <xf numFmtId="0" fontId="28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2" fontId="3" fillId="0" borderId="0" xfId="0" applyNumberFormat="1" applyFont="1" applyAlignment="1">
      <alignment wrapText="1"/>
    </xf>
    <xf numFmtId="0" fontId="26" fillId="0" borderId="0" xfId="0" applyFont="1" applyAlignment="1">
      <alignment wrapText="1"/>
    </xf>
    <xf numFmtId="0" fontId="8" fillId="12" borderId="12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 applyProtection="1">
      <alignment horizontal="left" vertical="center" wrapText="1"/>
      <protection hidden="1"/>
    </xf>
    <xf numFmtId="0" fontId="3" fillId="12" borderId="12" xfId="0" applyFont="1" applyFill="1" applyBorder="1" applyAlignment="1">
      <alignment horizontal="left" vertical="center" wrapText="1"/>
    </xf>
    <xf numFmtId="0" fontId="26" fillId="12" borderId="12" xfId="0" applyFont="1" applyFill="1" applyBorder="1" applyAlignment="1" applyProtection="1">
      <alignment horizontal="left" vertical="center" wrapText="1"/>
      <protection hidden="1"/>
    </xf>
    <xf numFmtId="0" fontId="27" fillId="12" borderId="12" xfId="0" applyFont="1" applyFill="1" applyBorder="1" applyAlignment="1" applyProtection="1">
      <alignment horizontal="left" vertical="center" wrapText="1"/>
      <protection hidden="1"/>
    </xf>
    <xf numFmtId="0" fontId="4" fillId="12" borderId="31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center" vertical="center" wrapText="1"/>
    </xf>
    <xf numFmtId="0" fontId="7" fillId="12" borderId="12" xfId="0" applyFont="1" applyFill="1" applyBorder="1" applyAlignment="1">
      <alignment horizontal="left" vertical="center" wrapText="1"/>
    </xf>
    <xf numFmtId="0" fontId="9" fillId="12" borderId="12" xfId="0" applyFont="1" applyFill="1" applyBorder="1" applyAlignment="1" applyProtection="1">
      <alignment horizontal="left" vertical="center" wrapText="1"/>
      <protection hidden="1"/>
    </xf>
    <xf numFmtId="0" fontId="4" fillId="12" borderId="12" xfId="0" applyFont="1" applyFill="1" applyBorder="1" applyAlignment="1">
      <alignment horizontal="left" vertical="center" wrapText="1"/>
    </xf>
    <xf numFmtId="0" fontId="5" fillId="12" borderId="12" xfId="0" applyFont="1" applyFill="1" applyBorder="1" applyAlignment="1" applyProtection="1">
      <alignment horizontal="left" vertical="center" wrapText="1"/>
      <protection hidden="1"/>
    </xf>
    <xf numFmtId="0" fontId="12" fillId="12" borderId="12" xfId="0" applyFont="1" applyFill="1" applyBorder="1" applyAlignment="1" applyProtection="1">
      <alignment horizontal="left" vertical="center" wrapText="1"/>
      <protection hidden="1"/>
    </xf>
    <xf numFmtId="0" fontId="18" fillId="13" borderId="31" xfId="0" applyFont="1" applyFill="1" applyBorder="1" applyAlignment="1">
      <alignment horizontal="center" vertical="center" wrapText="1"/>
    </xf>
    <xf numFmtId="0" fontId="18" fillId="13" borderId="31" xfId="0" applyFont="1" applyFill="1" applyBorder="1" applyAlignment="1">
      <alignment horizontal="left" vertical="center" wrapText="1"/>
    </xf>
    <xf numFmtId="0" fontId="20" fillId="13" borderId="31" xfId="0" applyFont="1" applyFill="1" applyBorder="1" applyAlignment="1">
      <alignment horizontal="left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left" vertical="center" wrapText="1"/>
    </xf>
    <xf numFmtId="0" fontId="20" fillId="13" borderId="12" xfId="0" applyFont="1" applyFill="1" applyBorder="1" applyAlignment="1">
      <alignment horizontal="left" vertical="center" wrapText="1"/>
    </xf>
    <xf numFmtId="0" fontId="20" fillId="13" borderId="51" xfId="0" applyFont="1" applyFill="1" applyBorder="1" applyAlignment="1">
      <alignment horizontal="left" vertical="center" wrapText="1"/>
    </xf>
    <xf numFmtId="0" fontId="20" fillId="13" borderId="36" xfId="0" applyFont="1" applyFill="1" applyBorder="1" applyAlignment="1">
      <alignment horizontal="left" vertical="center" wrapText="1"/>
    </xf>
  </cellXfs>
  <cellStyles count="3">
    <cellStyle name="Incorrecto" xfId="2" builtinId="27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19051</xdr:rowOff>
    </xdr:from>
    <xdr:to>
      <xdr:col>1</xdr:col>
      <xdr:colOff>1419224</xdr:colOff>
      <xdr:row>1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BA562EF-D35C-4599-BE46-B4E6A0ACEBD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1"/>
          <a:ext cx="1876423" cy="895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tabSelected="1" zoomScale="70" zoomScaleNormal="70" workbookViewId="0">
      <selection activeCell="E18" sqref="E18"/>
    </sheetView>
  </sheetViews>
  <sheetFormatPr baseColWidth="10" defaultColWidth="10.85546875" defaultRowHeight="15" x14ac:dyDescent="0.25"/>
  <cols>
    <col min="1" max="1" width="6.85546875" style="2" customWidth="1"/>
    <col min="2" max="2" width="32.140625" style="2" customWidth="1"/>
    <col min="3" max="3" width="13" style="2" customWidth="1"/>
    <col min="4" max="4" width="9.28515625" style="2" customWidth="1"/>
    <col min="5" max="5" width="51" style="2" customWidth="1"/>
    <col min="6" max="6" width="51" style="281" customWidth="1"/>
    <col min="7" max="7" width="15.85546875" style="2" customWidth="1"/>
    <col min="8" max="8" width="20.28515625" style="2" customWidth="1"/>
    <col min="9" max="9" width="32.140625" style="2" customWidth="1"/>
    <col min="10" max="10" width="23.140625" style="2" customWidth="1"/>
    <col min="11" max="11" width="34.42578125" style="2" customWidth="1"/>
    <col min="12" max="12" width="18.7109375" style="2" customWidth="1"/>
    <col min="13" max="14" width="18.28515625" style="2" customWidth="1"/>
    <col min="15" max="15" width="16.140625" style="2" customWidth="1"/>
    <col min="16" max="16" width="15.140625" style="2" customWidth="1"/>
    <col min="17" max="17" width="19.7109375" style="2" customWidth="1"/>
    <col min="18" max="18" width="15.5703125" style="2" customWidth="1"/>
    <col min="19" max="19" width="21.85546875" style="2" customWidth="1"/>
    <col min="20" max="24" width="17.85546875" style="2" customWidth="1"/>
    <col min="25" max="25" width="24.5703125" style="2" customWidth="1"/>
    <col min="26" max="26" width="16.85546875" style="2" customWidth="1"/>
    <col min="27" max="27" width="14.42578125" style="2" customWidth="1"/>
    <col min="28" max="28" width="15.7109375" style="2" customWidth="1"/>
    <col min="29" max="29" width="12.140625" style="2" customWidth="1"/>
    <col min="30" max="30" width="15.7109375" style="2" customWidth="1"/>
    <col min="31" max="35" width="16.42578125" style="2" customWidth="1"/>
    <col min="36" max="36" width="15.85546875" style="2" customWidth="1"/>
    <col min="37" max="37" width="13.42578125" style="2" customWidth="1"/>
    <col min="38" max="38" width="17.7109375" style="2" customWidth="1"/>
    <col min="39" max="39" width="14.5703125" style="2" customWidth="1"/>
    <col min="40" max="40" width="16.42578125" style="2" customWidth="1"/>
    <col min="41" max="41" width="15.85546875" style="2" customWidth="1"/>
    <col min="42" max="42" width="13.42578125" style="2" customWidth="1"/>
    <col min="43" max="43" width="17.7109375" style="2" customWidth="1"/>
    <col min="44" max="44" width="16.5703125" style="2" customWidth="1"/>
    <col min="45" max="45" width="16.42578125" style="2" customWidth="1"/>
    <col min="46" max="46" width="15.7109375" style="2" customWidth="1"/>
    <col min="47" max="47" width="17" style="2" customWidth="1"/>
    <col min="48" max="48" width="17.5703125" style="2" customWidth="1"/>
    <col min="49" max="49" width="16.28515625" style="2" customWidth="1"/>
    <col min="50" max="16384" width="10.85546875" style="2"/>
  </cols>
  <sheetData>
    <row r="1" spans="1:50" ht="70.5" customHeight="1" x14ac:dyDescent="0.25">
      <c r="A1" s="265" t="s">
        <v>134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7"/>
      <c r="O1" s="268" t="s">
        <v>201</v>
      </c>
      <c r="P1" s="269"/>
      <c r="Q1" s="269"/>
      <c r="R1" s="269"/>
      <c r="S1" s="270"/>
      <c r="T1" s="274"/>
      <c r="U1" s="239"/>
      <c r="V1" s="239"/>
      <c r="W1" s="239"/>
      <c r="X1" s="1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</row>
    <row r="2" spans="1:50" s="3" customFormat="1" ht="23.45" customHeight="1" x14ac:dyDescent="0.25">
      <c r="A2" s="240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2"/>
      <c r="O2" s="271"/>
      <c r="P2" s="272"/>
      <c r="Q2" s="272"/>
      <c r="R2" s="272"/>
      <c r="S2" s="273"/>
      <c r="T2" s="274"/>
      <c r="U2" s="239"/>
      <c r="V2" s="239"/>
      <c r="W2" s="239"/>
      <c r="X2" s="1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</row>
    <row r="3" spans="1:50" ht="15" customHeight="1" x14ac:dyDescent="0.25">
      <c r="A3" s="243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ht="15" customHeight="1" x14ac:dyDescent="0.25">
      <c r="A4" s="245" t="s">
        <v>0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</row>
    <row r="5" spans="1:50" ht="15.75" customHeight="1" x14ac:dyDescent="0.25">
      <c r="A5" s="1"/>
      <c r="B5" s="1"/>
      <c r="C5" s="1"/>
      <c r="D5" s="1"/>
      <c r="E5" s="5"/>
      <c r="F5" s="27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5" customHeight="1" x14ac:dyDescent="0.25">
      <c r="A6" s="247" t="s">
        <v>1</v>
      </c>
      <c r="B6" s="248"/>
      <c r="C6" s="249" t="s">
        <v>2</v>
      </c>
      <c r="D6" s="250"/>
      <c r="E6" s="251"/>
      <c r="F6" s="276"/>
      <c r="G6" s="258" t="s">
        <v>3</v>
      </c>
      <c r="H6" s="259"/>
      <c r="I6" s="259"/>
      <c r="J6" s="259"/>
      <c r="K6" s="259"/>
      <c r="L6" s="259"/>
      <c r="M6" s="259"/>
      <c r="N6" s="26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15" customHeight="1" x14ac:dyDescent="0.25">
      <c r="A7" s="229"/>
      <c r="B7" s="221"/>
      <c r="C7" s="252"/>
      <c r="D7" s="253"/>
      <c r="E7" s="254"/>
      <c r="F7" s="277"/>
      <c r="G7" s="6" t="s">
        <v>4</v>
      </c>
      <c r="H7" s="145" t="s">
        <v>5</v>
      </c>
      <c r="I7" s="146"/>
      <c r="J7" s="145" t="s">
        <v>6</v>
      </c>
      <c r="K7" s="261"/>
      <c r="L7" s="261"/>
      <c r="M7" s="261"/>
      <c r="N7" s="146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5" customHeight="1" x14ac:dyDescent="0.25">
      <c r="A8" s="229"/>
      <c r="B8" s="221"/>
      <c r="C8" s="252"/>
      <c r="D8" s="253"/>
      <c r="E8" s="254"/>
      <c r="F8" s="277"/>
      <c r="G8" s="7">
        <v>1</v>
      </c>
      <c r="H8" s="147" t="s">
        <v>202</v>
      </c>
      <c r="I8" s="148"/>
      <c r="J8" s="262" t="s">
        <v>203</v>
      </c>
      <c r="K8" s="263"/>
      <c r="L8" s="263"/>
      <c r="M8" s="263"/>
      <c r="N8" s="26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5" customHeight="1" x14ac:dyDescent="0.25">
      <c r="A9" s="229"/>
      <c r="B9" s="221"/>
      <c r="C9" s="252"/>
      <c r="D9" s="253"/>
      <c r="E9" s="254"/>
      <c r="F9" s="277"/>
      <c r="G9" s="7"/>
      <c r="H9" s="147"/>
      <c r="I9" s="148"/>
      <c r="J9" s="147"/>
      <c r="K9" s="165"/>
      <c r="L9" s="165"/>
      <c r="M9" s="165"/>
      <c r="N9" s="148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7.25" customHeight="1" x14ac:dyDescent="0.25">
      <c r="A10" s="231"/>
      <c r="B10" s="223"/>
      <c r="C10" s="255"/>
      <c r="D10" s="256"/>
      <c r="E10" s="257"/>
      <c r="F10" s="278"/>
      <c r="G10" s="7"/>
      <c r="H10" s="147"/>
      <c r="I10" s="148"/>
      <c r="J10" s="147"/>
      <c r="K10" s="165"/>
      <c r="L10" s="165"/>
      <c r="M10" s="165"/>
      <c r="N10" s="148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9.5" customHeight="1" thickBot="1" x14ac:dyDescent="0.3">
      <c r="A11" s="1"/>
      <c r="B11" s="1"/>
      <c r="C11" s="1"/>
      <c r="D11" s="1"/>
      <c r="E11" s="1"/>
      <c r="F11" s="27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5" customHeight="1" x14ac:dyDescent="0.25">
      <c r="A12" s="218" t="s">
        <v>7</v>
      </c>
      <c r="B12" s="219"/>
      <c r="C12" s="224" t="s">
        <v>8</v>
      </c>
      <c r="D12" s="227" t="s">
        <v>9</v>
      </c>
      <c r="E12" s="228"/>
      <c r="F12" s="228"/>
      <c r="G12" s="219"/>
      <c r="H12" s="233" t="s">
        <v>10</v>
      </c>
      <c r="I12" s="233"/>
      <c r="J12" s="233"/>
      <c r="K12" s="233"/>
      <c r="L12" s="233"/>
      <c r="M12" s="233"/>
      <c r="N12" s="233"/>
      <c r="O12" s="233"/>
      <c r="P12" s="233"/>
      <c r="Q12" s="233"/>
      <c r="R12" s="234"/>
      <c r="S12" s="195" t="s">
        <v>11</v>
      </c>
      <c r="T12" s="196"/>
      <c r="U12" s="196"/>
      <c r="V12" s="196"/>
      <c r="W12" s="197"/>
      <c r="X12" s="204" t="s">
        <v>12</v>
      </c>
      <c r="Y12" s="204"/>
      <c r="Z12" s="204"/>
      <c r="AA12" s="204"/>
      <c r="AB12" s="205"/>
      <c r="AC12" s="206" t="s">
        <v>13</v>
      </c>
      <c r="AD12" s="207"/>
      <c r="AE12" s="207"/>
      <c r="AF12" s="207"/>
      <c r="AG12" s="208"/>
      <c r="AH12" s="209" t="s">
        <v>13</v>
      </c>
      <c r="AI12" s="209"/>
      <c r="AJ12" s="209"/>
      <c r="AK12" s="209"/>
      <c r="AL12" s="210"/>
      <c r="AM12" s="207" t="s">
        <v>13</v>
      </c>
      <c r="AN12" s="207"/>
      <c r="AO12" s="207"/>
      <c r="AP12" s="207"/>
      <c r="AQ12" s="208"/>
      <c r="AR12" s="211" t="s">
        <v>14</v>
      </c>
      <c r="AS12" s="212"/>
      <c r="AT12" s="212"/>
      <c r="AU12" s="213"/>
      <c r="AV12" s="8"/>
    </row>
    <row r="13" spans="1:50" s="9" customFormat="1" x14ac:dyDescent="0.25">
      <c r="A13" s="220"/>
      <c r="B13" s="221"/>
      <c r="C13" s="225"/>
      <c r="D13" s="229"/>
      <c r="E13" s="230"/>
      <c r="F13" s="230"/>
      <c r="G13" s="221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6"/>
      <c r="S13" s="198"/>
      <c r="T13" s="199"/>
      <c r="U13" s="199"/>
      <c r="V13" s="199"/>
      <c r="W13" s="200"/>
      <c r="X13" s="214" t="s">
        <v>15</v>
      </c>
      <c r="Y13" s="214"/>
      <c r="Z13" s="214"/>
      <c r="AA13" s="214"/>
      <c r="AB13" s="215"/>
      <c r="AC13" s="153" t="s">
        <v>16</v>
      </c>
      <c r="AD13" s="154"/>
      <c r="AE13" s="154"/>
      <c r="AF13" s="154"/>
      <c r="AG13" s="155"/>
      <c r="AH13" s="159" t="s">
        <v>17</v>
      </c>
      <c r="AI13" s="160"/>
      <c r="AJ13" s="160"/>
      <c r="AK13" s="160"/>
      <c r="AL13" s="161"/>
      <c r="AM13" s="153" t="s">
        <v>18</v>
      </c>
      <c r="AN13" s="154"/>
      <c r="AO13" s="154"/>
      <c r="AP13" s="154"/>
      <c r="AQ13" s="155"/>
      <c r="AR13" s="183" t="s">
        <v>19</v>
      </c>
      <c r="AS13" s="184"/>
      <c r="AT13" s="184"/>
      <c r="AU13" s="185"/>
      <c r="AV13" s="8"/>
    </row>
    <row r="14" spans="1:50" s="9" customFormat="1" x14ac:dyDescent="0.25">
      <c r="A14" s="222"/>
      <c r="B14" s="223"/>
      <c r="C14" s="225"/>
      <c r="D14" s="231"/>
      <c r="E14" s="232"/>
      <c r="F14" s="232"/>
      <c r="G14" s="223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8"/>
      <c r="S14" s="201"/>
      <c r="T14" s="202"/>
      <c r="U14" s="202"/>
      <c r="V14" s="202"/>
      <c r="W14" s="203"/>
      <c r="X14" s="216"/>
      <c r="Y14" s="216"/>
      <c r="Z14" s="216"/>
      <c r="AA14" s="216"/>
      <c r="AB14" s="217"/>
      <c r="AC14" s="156"/>
      <c r="AD14" s="157"/>
      <c r="AE14" s="157"/>
      <c r="AF14" s="157"/>
      <c r="AG14" s="158"/>
      <c r="AH14" s="162"/>
      <c r="AI14" s="163"/>
      <c r="AJ14" s="163"/>
      <c r="AK14" s="163"/>
      <c r="AL14" s="164"/>
      <c r="AM14" s="156"/>
      <c r="AN14" s="157"/>
      <c r="AO14" s="157"/>
      <c r="AP14" s="157"/>
      <c r="AQ14" s="158"/>
      <c r="AR14" s="186"/>
      <c r="AS14" s="187"/>
      <c r="AT14" s="187"/>
      <c r="AU14" s="188"/>
      <c r="AV14" s="8"/>
    </row>
    <row r="15" spans="1:50" s="9" customFormat="1" ht="75.75" thickBot="1" x14ac:dyDescent="0.3">
      <c r="A15" s="10" t="s">
        <v>20</v>
      </c>
      <c r="B15" s="11" t="s">
        <v>21</v>
      </c>
      <c r="C15" s="226"/>
      <c r="D15" s="12" t="s">
        <v>22</v>
      </c>
      <c r="E15" s="11" t="s">
        <v>23</v>
      </c>
      <c r="F15" s="11" t="s">
        <v>204</v>
      </c>
      <c r="G15" s="11" t="s">
        <v>24</v>
      </c>
      <c r="H15" s="13" t="s">
        <v>25</v>
      </c>
      <c r="I15" s="13" t="s">
        <v>26</v>
      </c>
      <c r="J15" s="13" t="s">
        <v>27</v>
      </c>
      <c r="K15" s="13" t="s">
        <v>28</v>
      </c>
      <c r="L15" s="13" t="s">
        <v>29</v>
      </c>
      <c r="M15" s="13" t="s">
        <v>30</v>
      </c>
      <c r="N15" s="13" t="s">
        <v>31</v>
      </c>
      <c r="O15" s="13" t="s">
        <v>32</v>
      </c>
      <c r="P15" s="13" t="s">
        <v>33</v>
      </c>
      <c r="Q15" s="13" t="s">
        <v>34</v>
      </c>
      <c r="R15" s="14" t="s">
        <v>35</v>
      </c>
      <c r="S15" s="15" t="s">
        <v>36</v>
      </c>
      <c r="T15" s="16" t="s">
        <v>37</v>
      </c>
      <c r="U15" s="16" t="s">
        <v>38</v>
      </c>
      <c r="V15" s="16" t="s">
        <v>39</v>
      </c>
      <c r="W15" s="17" t="s">
        <v>130</v>
      </c>
      <c r="X15" s="18" t="s">
        <v>40</v>
      </c>
      <c r="Y15" s="19" t="s">
        <v>41</v>
      </c>
      <c r="Z15" s="19" t="s">
        <v>42</v>
      </c>
      <c r="AA15" s="19" t="s">
        <v>43</v>
      </c>
      <c r="AB15" s="20" t="s">
        <v>44</v>
      </c>
      <c r="AC15" s="21" t="s">
        <v>40</v>
      </c>
      <c r="AD15" s="22" t="s">
        <v>41</v>
      </c>
      <c r="AE15" s="22" t="s">
        <v>42</v>
      </c>
      <c r="AF15" s="22" t="s">
        <v>43</v>
      </c>
      <c r="AG15" s="23" t="s">
        <v>44</v>
      </c>
      <c r="AH15" s="24" t="s">
        <v>40</v>
      </c>
      <c r="AI15" s="25" t="s">
        <v>41</v>
      </c>
      <c r="AJ15" s="25" t="s">
        <v>42</v>
      </c>
      <c r="AK15" s="25" t="s">
        <v>43</v>
      </c>
      <c r="AL15" s="26" t="s">
        <v>44</v>
      </c>
      <c r="AM15" s="21" t="s">
        <v>40</v>
      </c>
      <c r="AN15" s="22" t="s">
        <v>41</v>
      </c>
      <c r="AO15" s="22" t="s">
        <v>42</v>
      </c>
      <c r="AP15" s="22" t="s">
        <v>43</v>
      </c>
      <c r="AQ15" s="23" t="s">
        <v>44</v>
      </c>
      <c r="AR15" s="27" t="s">
        <v>40</v>
      </c>
      <c r="AS15" s="28" t="s">
        <v>45</v>
      </c>
      <c r="AT15" s="28" t="s">
        <v>46</v>
      </c>
      <c r="AU15" s="29" t="s">
        <v>47</v>
      </c>
      <c r="AV15" s="8"/>
    </row>
    <row r="16" spans="1:50" s="92" customFormat="1" ht="99.75" customHeight="1" x14ac:dyDescent="0.25">
      <c r="A16" s="71">
        <v>4</v>
      </c>
      <c r="B16" s="72" t="s">
        <v>48</v>
      </c>
      <c r="C16" s="73" t="s">
        <v>49</v>
      </c>
      <c r="D16" s="287">
        <v>1</v>
      </c>
      <c r="E16" s="290" t="s">
        <v>142</v>
      </c>
      <c r="F16" s="282" t="s">
        <v>208</v>
      </c>
      <c r="G16" s="76" t="s">
        <v>50</v>
      </c>
      <c r="H16" s="77" t="s">
        <v>51</v>
      </c>
      <c r="I16" s="78" t="s">
        <v>52</v>
      </c>
      <c r="J16" s="79" t="s">
        <v>200</v>
      </c>
      <c r="K16" s="74" t="s">
        <v>53</v>
      </c>
      <c r="L16" s="72" t="s">
        <v>54</v>
      </c>
      <c r="M16" s="80">
        <v>0</v>
      </c>
      <c r="N16" s="80">
        <v>0.05</v>
      </c>
      <c r="O16" s="80">
        <v>0.1</v>
      </c>
      <c r="P16" s="80">
        <v>0.15</v>
      </c>
      <c r="Q16" s="80">
        <f t="shared" ref="Q16:Q23" si="0">+P16</f>
        <v>0.15</v>
      </c>
      <c r="R16" s="81" t="s">
        <v>55</v>
      </c>
      <c r="S16" s="82" t="s">
        <v>56</v>
      </c>
      <c r="T16" s="77" t="s">
        <v>57</v>
      </c>
      <c r="U16" s="72" t="s">
        <v>58</v>
      </c>
      <c r="V16" s="83" t="s">
        <v>60</v>
      </c>
      <c r="W16" s="84" t="s">
        <v>59</v>
      </c>
      <c r="X16" s="85">
        <f t="shared" ref="X16:X30" si="1">+M16</f>
        <v>0</v>
      </c>
      <c r="Y16" s="86"/>
      <c r="Z16" s="87">
        <f t="shared" ref="Z16:Z30" si="2">IFERROR((Y16/X16),0)</f>
        <v>0</v>
      </c>
      <c r="AA16" s="74"/>
      <c r="AB16" s="88"/>
      <c r="AC16" s="85">
        <f t="shared" ref="AC16:AC30" si="3">+N16</f>
        <v>0.05</v>
      </c>
      <c r="AD16" s="86"/>
      <c r="AE16" s="87">
        <f t="shared" ref="AE16:AE30" si="4">IFERROR((AD16/AC16),0)</f>
        <v>0</v>
      </c>
      <c r="AF16" s="74"/>
      <c r="AG16" s="88"/>
      <c r="AH16" s="85">
        <f t="shared" ref="AH16:AH30" si="5">+O16</f>
        <v>0.1</v>
      </c>
      <c r="AI16" s="86"/>
      <c r="AJ16" s="87">
        <f t="shared" ref="AJ16:AJ30" si="6">IFERROR((AI16/AH16),0)</f>
        <v>0</v>
      </c>
      <c r="AK16" s="74"/>
      <c r="AL16" s="88"/>
      <c r="AM16" s="85">
        <f t="shared" ref="AM16:AM30" si="7">+P16</f>
        <v>0.15</v>
      </c>
      <c r="AN16" s="86"/>
      <c r="AO16" s="87">
        <f t="shared" ref="AO16:AO30" si="8">IFERROR((AN16/AM16),0)</f>
        <v>0</v>
      </c>
      <c r="AP16" s="74"/>
      <c r="AQ16" s="88"/>
      <c r="AR16" s="89">
        <f t="shared" ref="AR16:AR30" si="9">+Q16</f>
        <v>0.15</v>
      </c>
      <c r="AS16" s="90">
        <f>+Y16+AD16+AI16+AN16</f>
        <v>0</v>
      </c>
      <c r="AT16" s="87">
        <f>IFERROR((AS16/AR16),0)</f>
        <v>0</v>
      </c>
      <c r="AU16" s="88"/>
      <c r="AV16" s="91"/>
    </row>
    <row r="17" spans="1:48" s="92" customFormat="1" ht="88.5" customHeight="1" x14ac:dyDescent="0.25">
      <c r="A17" s="93">
        <v>4</v>
      </c>
      <c r="B17" s="77" t="s">
        <v>48</v>
      </c>
      <c r="C17" s="80" t="s">
        <v>61</v>
      </c>
      <c r="D17" s="288">
        <v>2</v>
      </c>
      <c r="E17" s="291" t="s">
        <v>62</v>
      </c>
      <c r="F17" s="283" t="s">
        <v>207</v>
      </c>
      <c r="G17" s="76" t="s">
        <v>50</v>
      </c>
      <c r="H17" s="94" t="s">
        <v>63</v>
      </c>
      <c r="I17" s="94" t="s">
        <v>64</v>
      </c>
      <c r="J17" s="95">
        <v>0.6</v>
      </c>
      <c r="K17" s="96" t="s">
        <v>53</v>
      </c>
      <c r="L17" s="72" t="s">
        <v>54</v>
      </c>
      <c r="M17" s="97">
        <v>0.12</v>
      </c>
      <c r="N17" s="97">
        <v>0.34</v>
      </c>
      <c r="O17" s="98">
        <v>0.51</v>
      </c>
      <c r="P17" s="98">
        <v>0.68</v>
      </c>
      <c r="Q17" s="99">
        <f t="shared" si="0"/>
        <v>0.68</v>
      </c>
      <c r="R17" s="100" t="s">
        <v>65</v>
      </c>
      <c r="S17" s="101" t="s">
        <v>66</v>
      </c>
      <c r="T17" s="94" t="s">
        <v>67</v>
      </c>
      <c r="U17" s="72" t="s">
        <v>58</v>
      </c>
      <c r="V17" s="102" t="s">
        <v>60</v>
      </c>
      <c r="W17" s="100" t="s">
        <v>68</v>
      </c>
      <c r="X17" s="85">
        <f t="shared" si="1"/>
        <v>0.12</v>
      </c>
      <c r="Y17" s="80"/>
      <c r="Z17" s="87">
        <f t="shared" si="2"/>
        <v>0</v>
      </c>
      <c r="AA17" s="76"/>
      <c r="AB17" s="103"/>
      <c r="AC17" s="85">
        <f t="shared" si="3"/>
        <v>0.34</v>
      </c>
      <c r="AD17" s="80"/>
      <c r="AE17" s="87">
        <f t="shared" si="4"/>
        <v>0</v>
      </c>
      <c r="AF17" s="76"/>
      <c r="AG17" s="103"/>
      <c r="AH17" s="85">
        <f t="shared" si="5"/>
        <v>0.51</v>
      </c>
      <c r="AI17" s="80"/>
      <c r="AJ17" s="87">
        <f t="shared" si="6"/>
        <v>0</v>
      </c>
      <c r="AK17" s="76"/>
      <c r="AL17" s="103"/>
      <c r="AM17" s="85">
        <f t="shared" si="7"/>
        <v>0.68</v>
      </c>
      <c r="AN17" s="80"/>
      <c r="AO17" s="87">
        <f t="shared" si="8"/>
        <v>0</v>
      </c>
      <c r="AP17" s="76"/>
      <c r="AQ17" s="103"/>
      <c r="AR17" s="89">
        <f t="shared" si="9"/>
        <v>0.68</v>
      </c>
      <c r="AS17" s="90">
        <f t="shared" ref="AS17:AS30" si="10">+Y17+AD17+AI17+AN17</f>
        <v>0</v>
      </c>
      <c r="AT17" s="87">
        <f t="shared" ref="AT17:AT30" si="11">IFERROR((AS17/AR17),0)</f>
        <v>0</v>
      </c>
      <c r="AU17" s="103"/>
      <c r="AV17" s="91"/>
    </row>
    <row r="18" spans="1:48" s="92" customFormat="1" ht="126" customHeight="1" x14ac:dyDescent="0.25">
      <c r="A18" s="93">
        <v>4</v>
      </c>
      <c r="B18" s="77" t="s">
        <v>48</v>
      </c>
      <c r="C18" s="80" t="s">
        <v>61</v>
      </c>
      <c r="D18" s="288">
        <v>3</v>
      </c>
      <c r="E18" s="291" t="s">
        <v>131</v>
      </c>
      <c r="F18" s="283" t="s">
        <v>207</v>
      </c>
      <c r="G18" s="76" t="s">
        <v>50</v>
      </c>
      <c r="H18" s="94" t="s">
        <v>69</v>
      </c>
      <c r="I18" s="94" t="s">
        <v>70</v>
      </c>
      <c r="J18" s="95">
        <v>0.6</v>
      </c>
      <c r="K18" s="96" t="s">
        <v>53</v>
      </c>
      <c r="L18" s="72" t="s">
        <v>54</v>
      </c>
      <c r="M18" s="80">
        <v>0.12</v>
      </c>
      <c r="N18" s="80">
        <v>0.3</v>
      </c>
      <c r="O18" s="80">
        <v>0.48</v>
      </c>
      <c r="P18" s="80">
        <v>0.65</v>
      </c>
      <c r="Q18" s="80">
        <f t="shared" si="0"/>
        <v>0.65</v>
      </c>
      <c r="R18" s="100" t="s">
        <v>65</v>
      </c>
      <c r="S18" s="101" t="s">
        <v>66</v>
      </c>
      <c r="T18" s="94" t="s">
        <v>67</v>
      </c>
      <c r="U18" s="72" t="s">
        <v>58</v>
      </c>
      <c r="V18" s="102" t="s">
        <v>60</v>
      </c>
      <c r="W18" s="100" t="s">
        <v>68</v>
      </c>
      <c r="X18" s="85">
        <f t="shared" si="1"/>
        <v>0.12</v>
      </c>
      <c r="Y18" s="80"/>
      <c r="Z18" s="87">
        <f t="shared" si="2"/>
        <v>0</v>
      </c>
      <c r="AA18" s="76"/>
      <c r="AB18" s="103"/>
      <c r="AC18" s="85">
        <f t="shared" si="3"/>
        <v>0.3</v>
      </c>
      <c r="AD18" s="80"/>
      <c r="AE18" s="87">
        <f t="shared" si="4"/>
        <v>0</v>
      </c>
      <c r="AF18" s="76"/>
      <c r="AG18" s="103"/>
      <c r="AH18" s="85">
        <f t="shared" si="5"/>
        <v>0.48</v>
      </c>
      <c r="AI18" s="80"/>
      <c r="AJ18" s="87">
        <f t="shared" si="6"/>
        <v>0</v>
      </c>
      <c r="AK18" s="76"/>
      <c r="AL18" s="103"/>
      <c r="AM18" s="85">
        <f t="shared" si="7"/>
        <v>0.65</v>
      </c>
      <c r="AN18" s="80"/>
      <c r="AO18" s="87">
        <f t="shared" si="8"/>
        <v>0</v>
      </c>
      <c r="AP18" s="76"/>
      <c r="AQ18" s="103"/>
      <c r="AR18" s="89">
        <f t="shared" si="9"/>
        <v>0.65</v>
      </c>
      <c r="AS18" s="90">
        <f t="shared" si="10"/>
        <v>0</v>
      </c>
      <c r="AT18" s="87">
        <f t="shared" si="11"/>
        <v>0</v>
      </c>
      <c r="AU18" s="103"/>
      <c r="AV18" s="91"/>
    </row>
    <row r="19" spans="1:48" s="92" customFormat="1" ht="88.5" customHeight="1" x14ac:dyDescent="0.25">
      <c r="A19" s="93">
        <v>4</v>
      </c>
      <c r="B19" s="77" t="s">
        <v>48</v>
      </c>
      <c r="C19" s="80" t="s">
        <v>61</v>
      </c>
      <c r="D19" s="288">
        <v>4</v>
      </c>
      <c r="E19" s="291" t="s">
        <v>132</v>
      </c>
      <c r="F19" s="283" t="s">
        <v>207</v>
      </c>
      <c r="G19" s="76" t="s">
        <v>50</v>
      </c>
      <c r="H19" s="94" t="s">
        <v>71</v>
      </c>
      <c r="I19" s="94" t="s">
        <v>72</v>
      </c>
      <c r="J19" s="104">
        <v>0.96489999999999998</v>
      </c>
      <c r="K19" s="96" t="s">
        <v>53</v>
      </c>
      <c r="L19" s="72" t="s">
        <v>54</v>
      </c>
      <c r="M19" s="80">
        <v>0.2</v>
      </c>
      <c r="N19" s="80">
        <v>0.4</v>
      </c>
      <c r="O19" s="80">
        <v>0.6</v>
      </c>
      <c r="P19" s="80">
        <v>0.95</v>
      </c>
      <c r="Q19" s="80">
        <f t="shared" si="0"/>
        <v>0.95</v>
      </c>
      <c r="R19" s="100" t="s">
        <v>65</v>
      </c>
      <c r="S19" s="101" t="s">
        <v>66</v>
      </c>
      <c r="T19" s="94" t="s">
        <v>67</v>
      </c>
      <c r="U19" s="72" t="s">
        <v>58</v>
      </c>
      <c r="V19" s="102" t="s">
        <v>60</v>
      </c>
      <c r="W19" s="100" t="s">
        <v>73</v>
      </c>
      <c r="X19" s="85">
        <f t="shared" si="1"/>
        <v>0.2</v>
      </c>
      <c r="Y19" s="80"/>
      <c r="Z19" s="87">
        <f t="shared" si="2"/>
        <v>0</v>
      </c>
      <c r="AA19" s="76"/>
      <c r="AB19" s="103"/>
      <c r="AC19" s="85">
        <f t="shared" si="3"/>
        <v>0.4</v>
      </c>
      <c r="AD19" s="80"/>
      <c r="AE19" s="87">
        <f t="shared" si="4"/>
        <v>0</v>
      </c>
      <c r="AF19" s="76"/>
      <c r="AG19" s="103"/>
      <c r="AH19" s="85">
        <f t="shared" si="5"/>
        <v>0.6</v>
      </c>
      <c r="AI19" s="80"/>
      <c r="AJ19" s="87">
        <f t="shared" si="6"/>
        <v>0</v>
      </c>
      <c r="AK19" s="76"/>
      <c r="AL19" s="103"/>
      <c r="AM19" s="85">
        <f t="shared" si="7"/>
        <v>0.95</v>
      </c>
      <c r="AN19" s="80"/>
      <c r="AO19" s="87">
        <f t="shared" si="8"/>
        <v>0</v>
      </c>
      <c r="AP19" s="76"/>
      <c r="AQ19" s="103"/>
      <c r="AR19" s="89">
        <f t="shared" si="9"/>
        <v>0.95</v>
      </c>
      <c r="AS19" s="90">
        <f t="shared" si="10"/>
        <v>0</v>
      </c>
      <c r="AT19" s="87">
        <f t="shared" si="11"/>
        <v>0</v>
      </c>
      <c r="AU19" s="103"/>
      <c r="AV19" s="91"/>
    </row>
    <row r="20" spans="1:48" s="92" customFormat="1" ht="88.5" customHeight="1" x14ac:dyDescent="0.25">
      <c r="A20" s="93">
        <v>4</v>
      </c>
      <c r="B20" s="77" t="s">
        <v>48</v>
      </c>
      <c r="C20" s="80" t="s">
        <v>61</v>
      </c>
      <c r="D20" s="288">
        <v>5</v>
      </c>
      <c r="E20" s="292" t="s">
        <v>133</v>
      </c>
      <c r="F20" s="284" t="s">
        <v>207</v>
      </c>
      <c r="G20" s="76" t="s">
        <v>50</v>
      </c>
      <c r="H20" s="77" t="s">
        <v>74</v>
      </c>
      <c r="I20" s="77" t="s">
        <v>75</v>
      </c>
      <c r="J20" s="99">
        <v>0.25</v>
      </c>
      <c r="K20" s="76" t="s">
        <v>53</v>
      </c>
      <c r="L20" s="72" t="s">
        <v>54</v>
      </c>
      <c r="M20" s="80">
        <v>0.08</v>
      </c>
      <c r="N20" s="80">
        <v>0.2</v>
      </c>
      <c r="O20" s="80">
        <v>0.3</v>
      </c>
      <c r="P20" s="80">
        <v>0.45</v>
      </c>
      <c r="Q20" s="80">
        <f t="shared" si="0"/>
        <v>0.45</v>
      </c>
      <c r="R20" s="81" t="s">
        <v>65</v>
      </c>
      <c r="S20" s="82" t="s">
        <v>66</v>
      </c>
      <c r="T20" s="94" t="s">
        <v>67</v>
      </c>
      <c r="U20" s="72" t="s">
        <v>58</v>
      </c>
      <c r="V20" s="102" t="s">
        <v>60</v>
      </c>
      <c r="W20" s="100" t="s">
        <v>73</v>
      </c>
      <c r="X20" s="85">
        <f t="shared" si="1"/>
        <v>0.08</v>
      </c>
      <c r="Y20" s="80"/>
      <c r="Z20" s="87">
        <f t="shared" si="2"/>
        <v>0</v>
      </c>
      <c r="AA20" s="76"/>
      <c r="AB20" s="103"/>
      <c r="AC20" s="85">
        <f t="shared" si="3"/>
        <v>0.2</v>
      </c>
      <c r="AD20" s="80"/>
      <c r="AE20" s="87">
        <f t="shared" si="4"/>
        <v>0</v>
      </c>
      <c r="AF20" s="76"/>
      <c r="AG20" s="103"/>
      <c r="AH20" s="85">
        <f t="shared" si="5"/>
        <v>0.3</v>
      </c>
      <c r="AI20" s="80"/>
      <c r="AJ20" s="87">
        <f t="shared" si="6"/>
        <v>0</v>
      </c>
      <c r="AK20" s="76"/>
      <c r="AL20" s="103"/>
      <c r="AM20" s="85">
        <f t="shared" si="7"/>
        <v>0.45</v>
      </c>
      <c r="AN20" s="80"/>
      <c r="AO20" s="87">
        <f t="shared" si="8"/>
        <v>0</v>
      </c>
      <c r="AP20" s="76"/>
      <c r="AQ20" s="103"/>
      <c r="AR20" s="89">
        <f t="shared" si="9"/>
        <v>0.45</v>
      </c>
      <c r="AS20" s="90">
        <f t="shared" si="10"/>
        <v>0</v>
      </c>
      <c r="AT20" s="87">
        <f t="shared" si="11"/>
        <v>0</v>
      </c>
      <c r="AU20" s="103"/>
      <c r="AV20" s="91"/>
    </row>
    <row r="21" spans="1:48" s="92" customFormat="1" ht="88.5" customHeight="1" x14ac:dyDescent="0.25">
      <c r="A21" s="93">
        <v>4</v>
      </c>
      <c r="B21" s="77" t="s">
        <v>48</v>
      </c>
      <c r="C21" s="80" t="s">
        <v>61</v>
      </c>
      <c r="D21" s="288">
        <v>6</v>
      </c>
      <c r="E21" s="291" t="s">
        <v>135</v>
      </c>
      <c r="F21" s="283" t="s">
        <v>209</v>
      </c>
      <c r="G21" s="96" t="s">
        <v>76</v>
      </c>
      <c r="H21" s="94" t="s">
        <v>77</v>
      </c>
      <c r="I21" s="94" t="s">
        <v>78</v>
      </c>
      <c r="J21" s="95">
        <v>0.95</v>
      </c>
      <c r="K21" s="96" t="s">
        <v>79</v>
      </c>
      <c r="L21" s="72" t="s">
        <v>54</v>
      </c>
      <c r="M21" s="80">
        <v>0.98</v>
      </c>
      <c r="N21" s="80">
        <v>0.98</v>
      </c>
      <c r="O21" s="80">
        <v>0.98</v>
      </c>
      <c r="P21" s="80">
        <v>0.98</v>
      </c>
      <c r="Q21" s="80">
        <f t="shared" si="0"/>
        <v>0.98</v>
      </c>
      <c r="R21" s="100" t="s">
        <v>65</v>
      </c>
      <c r="S21" s="101" t="s">
        <v>80</v>
      </c>
      <c r="T21" s="94" t="s">
        <v>81</v>
      </c>
      <c r="U21" s="72" t="s">
        <v>58</v>
      </c>
      <c r="V21" s="102" t="s">
        <v>60</v>
      </c>
      <c r="W21" s="105" t="s">
        <v>82</v>
      </c>
      <c r="X21" s="85">
        <f t="shared" si="1"/>
        <v>0.98</v>
      </c>
      <c r="Y21" s="80"/>
      <c r="Z21" s="87">
        <f t="shared" si="2"/>
        <v>0</v>
      </c>
      <c r="AA21" s="76"/>
      <c r="AB21" s="103"/>
      <c r="AC21" s="85">
        <f t="shared" si="3"/>
        <v>0.98</v>
      </c>
      <c r="AD21" s="80"/>
      <c r="AE21" s="87">
        <f t="shared" si="4"/>
        <v>0</v>
      </c>
      <c r="AF21" s="76"/>
      <c r="AG21" s="103"/>
      <c r="AH21" s="85">
        <f t="shared" si="5"/>
        <v>0.98</v>
      </c>
      <c r="AI21" s="80"/>
      <c r="AJ21" s="87">
        <f t="shared" si="6"/>
        <v>0</v>
      </c>
      <c r="AK21" s="76"/>
      <c r="AL21" s="103"/>
      <c r="AM21" s="85">
        <f t="shared" si="7"/>
        <v>0.98</v>
      </c>
      <c r="AN21" s="80"/>
      <c r="AO21" s="87">
        <f t="shared" si="8"/>
        <v>0</v>
      </c>
      <c r="AP21" s="76"/>
      <c r="AQ21" s="103"/>
      <c r="AR21" s="89">
        <f t="shared" si="9"/>
        <v>0.98</v>
      </c>
      <c r="AS21" s="90">
        <f t="shared" si="10"/>
        <v>0</v>
      </c>
      <c r="AT21" s="87">
        <f t="shared" si="11"/>
        <v>0</v>
      </c>
      <c r="AU21" s="103"/>
      <c r="AV21" s="91"/>
    </row>
    <row r="22" spans="1:48" s="92" customFormat="1" ht="88.5" customHeight="1" x14ac:dyDescent="0.25">
      <c r="A22" s="93">
        <v>4</v>
      </c>
      <c r="B22" s="77" t="s">
        <v>48</v>
      </c>
      <c r="C22" s="80" t="s">
        <v>61</v>
      </c>
      <c r="D22" s="288">
        <v>7</v>
      </c>
      <c r="E22" s="291" t="s">
        <v>83</v>
      </c>
      <c r="F22" s="283" t="s">
        <v>209</v>
      </c>
      <c r="G22" s="76" t="s">
        <v>50</v>
      </c>
      <c r="H22" s="94" t="s">
        <v>84</v>
      </c>
      <c r="I22" s="94" t="s">
        <v>85</v>
      </c>
      <c r="J22" s="95">
        <v>1</v>
      </c>
      <c r="K22" s="96" t="s">
        <v>79</v>
      </c>
      <c r="L22" s="72" t="s">
        <v>54</v>
      </c>
      <c r="M22" s="97">
        <v>1</v>
      </c>
      <c r="N22" s="97">
        <v>1</v>
      </c>
      <c r="O22" s="97">
        <v>1</v>
      </c>
      <c r="P22" s="97">
        <v>1</v>
      </c>
      <c r="Q22" s="99">
        <f t="shared" si="0"/>
        <v>1</v>
      </c>
      <c r="R22" s="100" t="s">
        <v>65</v>
      </c>
      <c r="S22" s="101" t="s">
        <v>80</v>
      </c>
      <c r="T22" s="106" t="s">
        <v>86</v>
      </c>
      <c r="U22" s="72" t="s">
        <v>58</v>
      </c>
      <c r="V22" s="102" t="s">
        <v>60</v>
      </c>
      <c r="W22" s="105" t="s">
        <v>87</v>
      </c>
      <c r="X22" s="85">
        <f t="shared" si="1"/>
        <v>1</v>
      </c>
      <c r="Y22" s="80"/>
      <c r="Z22" s="87">
        <f t="shared" si="2"/>
        <v>0</v>
      </c>
      <c r="AA22" s="76"/>
      <c r="AB22" s="103"/>
      <c r="AC22" s="85">
        <f t="shared" si="3"/>
        <v>1</v>
      </c>
      <c r="AD22" s="80"/>
      <c r="AE22" s="87">
        <f t="shared" si="4"/>
        <v>0</v>
      </c>
      <c r="AF22" s="76"/>
      <c r="AG22" s="103"/>
      <c r="AH22" s="85">
        <f t="shared" si="5"/>
        <v>1</v>
      </c>
      <c r="AI22" s="80"/>
      <c r="AJ22" s="87">
        <f t="shared" si="6"/>
        <v>0</v>
      </c>
      <c r="AK22" s="76"/>
      <c r="AL22" s="103"/>
      <c r="AM22" s="85">
        <f t="shared" si="7"/>
        <v>1</v>
      </c>
      <c r="AN22" s="80"/>
      <c r="AO22" s="87">
        <f t="shared" si="8"/>
        <v>0</v>
      </c>
      <c r="AP22" s="76"/>
      <c r="AQ22" s="103"/>
      <c r="AR22" s="89">
        <f t="shared" si="9"/>
        <v>1</v>
      </c>
      <c r="AS22" s="90">
        <f t="shared" si="10"/>
        <v>0</v>
      </c>
      <c r="AT22" s="87">
        <f t="shared" si="11"/>
        <v>0</v>
      </c>
      <c r="AU22" s="103"/>
      <c r="AV22" s="91"/>
    </row>
    <row r="23" spans="1:48" s="92" customFormat="1" ht="88.5" customHeight="1" x14ac:dyDescent="0.25">
      <c r="A23" s="93">
        <v>4</v>
      </c>
      <c r="B23" s="77" t="s">
        <v>48</v>
      </c>
      <c r="C23" s="80" t="s">
        <v>61</v>
      </c>
      <c r="D23" s="288">
        <v>8</v>
      </c>
      <c r="E23" s="291" t="s">
        <v>88</v>
      </c>
      <c r="F23" s="283" t="s">
        <v>209</v>
      </c>
      <c r="G23" s="76" t="s">
        <v>50</v>
      </c>
      <c r="H23" s="94" t="s">
        <v>89</v>
      </c>
      <c r="I23" s="94" t="s">
        <v>90</v>
      </c>
      <c r="J23" s="95">
        <v>0.95</v>
      </c>
      <c r="K23" s="96" t="s">
        <v>79</v>
      </c>
      <c r="L23" s="72" t="s">
        <v>54</v>
      </c>
      <c r="M23" s="97">
        <v>0.95</v>
      </c>
      <c r="N23" s="97">
        <v>1</v>
      </c>
      <c r="O23" s="97">
        <v>1</v>
      </c>
      <c r="P23" s="97">
        <v>1</v>
      </c>
      <c r="Q23" s="99">
        <f t="shared" si="0"/>
        <v>1</v>
      </c>
      <c r="R23" s="100" t="s">
        <v>65</v>
      </c>
      <c r="S23" s="107" t="s">
        <v>91</v>
      </c>
      <c r="T23" s="94" t="s">
        <v>86</v>
      </c>
      <c r="U23" s="72" t="s">
        <v>58</v>
      </c>
      <c r="V23" s="102" t="s">
        <v>92</v>
      </c>
      <c r="W23" s="105" t="s">
        <v>86</v>
      </c>
      <c r="X23" s="85">
        <f t="shared" si="1"/>
        <v>0.95</v>
      </c>
      <c r="Y23" s="80"/>
      <c r="Z23" s="87">
        <f t="shared" si="2"/>
        <v>0</v>
      </c>
      <c r="AA23" s="76"/>
      <c r="AB23" s="103"/>
      <c r="AC23" s="85">
        <f t="shared" si="3"/>
        <v>1</v>
      </c>
      <c r="AD23" s="80"/>
      <c r="AE23" s="87">
        <f t="shared" si="4"/>
        <v>0</v>
      </c>
      <c r="AF23" s="76"/>
      <c r="AG23" s="103"/>
      <c r="AH23" s="85">
        <f t="shared" si="5"/>
        <v>1</v>
      </c>
      <c r="AI23" s="80"/>
      <c r="AJ23" s="87">
        <f t="shared" si="6"/>
        <v>0</v>
      </c>
      <c r="AK23" s="76"/>
      <c r="AL23" s="103"/>
      <c r="AM23" s="85">
        <f t="shared" si="7"/>
        <v>1</v>
      </c>
      <c r="AN23" s="80"/>
      <c r="AO23" s="87">
        <f t="shared" si="8"/>
        <v>0</v>
      </c>
      <c r="AP23" s="76"/>
      <c r="AQ23" s="103"/>
      <c r="AR23" s="89">
        <f t="shared" si="9"/>
        <v>1</v>
      </c>
      <c r="AS23" s="90">
        <f t="shared" si="10"/>
        <v>0</v>
      </c>
      <c r="AT23" s="87">
        <f t="shared" si="11"/>
        <v>0</v>
      </c>
      <c r="AU23" s="103"/>
      <c r="AV23" s="91"/>
    </row>
    <row r="24" spans="1:48" s="92" customFormat="1" ht="88.5" customHeight="1" x14ac:dyDescent="0.25">
      <c r="A24" s="93">
        <v>4</v>
      </c>
      <c r="B24" s="77" t="s">
        <v>48</v>
      </c>
      <c r="C24" s="76" t="s">
        <v>93</v>
      </c>
      <c r="D24" s="288">
        <v>9</v>
      </c>
      <c r="E24" s="293" t="s">
        <v>136</v>
      </c>
      <c r="F24" s="285" t="s">
        <v>210</v>
      </c>
      <c r="G24" s="96" t="s">
        <v>76</v>
      </c>
      <c r="H24" s="108" t="s">
        <v>94</v>
      </c>
      <c r="I24" s="108" t="s">
        <v>95</v>
      </c>
      <c r="J24" s="76" t="s">
        <v>96</v>
      </c>
      <c r="K24" s="109" t="s">
        <v>97</v>
      </c>
      <c r="L24" s="108" t="s">
        <v>98</v>
      </c>
      <c r="M24" s="76">
        <v>1440</v>
      </c>
      <c r="N24" s="76">
        <v>2080</v>
      </c>
      <c r="O24" s="76">
        <v>2080</v>
      </c>
      <c r="P24" s="76">
        <v>2080</v>
      </c>
      <c r="Q24" s="110">
        <f t="shared" ref="Q24:Q30" si="12">SUM(M24:P24)</f>
        <v>7680</v>
      </c>
      <c r="R24" s="111" t="s">
        <v>65</v>
      </c>
      <c r="S24" s="112" t="s">
        <v>99</v>
      </c>
      <c r="T24" s="108" t="s">
        <v>100</v>
      </c>
      <c r="U24" s="108" t="s">
        <v>101</v>
      </c>
      <c r="V24" s="113" t="s">
        <v>103</v>
      </c>
      <c r="W24" s="114" t="s">
        <v>102</v>
      </c>
      <c r="X24" s="115">
        <f t="shared" si="1"/>
        <v>1440</v>
      </c>
      <c r="Y24" s="110"/>
      <c r="Z24" s="87">
        <f t="shared" si="2"/>
        <v>0</v>
      </c>
      <c r="AA24" s="76"/>
      <c r="AB24" s="103"/>
      <c r="AC24" s="115">
        <f t="shared" si="3"/>
        <v>2080</v>
      </c>
      <c r="AD24" s="110"/>
      <c r="AE24" s="87">
        <f t="shared" si="4"/>
        <v>0</v>
      </c>
      <c r="AF24" s="76"/>
      <c r="AG24" s="103"/>
      <c r="AH24" s="115">
        <f t="shared" si="5"/>
        <v>2080</v>
      </c>
      <c r="AI24" s="110"/>
      <c r="AJ24" s="87">
        <f t="shared" si="6"/>
        <v>0</v>
      </c>
      <c r="AK24" s="76"/>
      <c r="AL24" s="103"/>
      <c r="AM24" s="115">
        <f t="shared" si="7"/>
        <v>2080</v>
      </c>
      <c r="AN24" s="110"/>
      <c r="AO24" s="87">
        <f t="shared" si="8"/>
        <v>0</v>
      </c>
      <c r="AP24" s="76"/>
      <c r="AQ24" s="103"/>
      <c r="AR24" s="116">
        <f t="shared" si="9"/>
        <v>7680</v>
      </c>
      <c r="AS24" s="117">
        <f t="shared" si="10"/>
        <v>0</v>
      </c>
      <c r="AT24" s="87">
        <f t="shared" si="11"/>
        <v>0</v>
      </c>
      <c r="AU24" s="103"/>
      <c r="AV24" s="91"/>
    </row>
    <row r="25" spans="1:48" s="92" customFormat="1" ht="88.5" customHeight="1" x14ac:dyDescent="0.25">
      <c r="A25" s="93">
        <v>4</v>
      </c>
      <c r="B25" s="77" t="s">
        <v>48</v>
      </c>
      <c r="C25" s="76" t="s">
        <v>93</v>
      </c>
      <c r="D25" s="288">
        <v>10</v>
      </c>
      <c r="E25" s="293" t="s">
        <v>137</v>
      </c>
      <c r="F25" s="285" t="s">
        <v>205</v>
      </c>
      <c r="G25" s="76" t="s">
        <v>50</v>
      </c>
      <c r="H25" s="108" t="s">
        <v>104</v>
      </c>
      <c r="I25" s="108" t="s">
        <v>105</v>
      </c>
      <c r="J25" s="76" t="s">
        <v>96</v>
      </c>
      <c r="K25" s="109" t="s">
        <v>97</v>
      </c>
      <c r="L25" s="108" t="s">
        <v>106</v>
      </c>
      <c r="M25" s="76">
        <v>840</v>
      </c>
      <c r="N25" s="76">
        <v>1160</v>
      </c>
      <c r="O25" s="76">
        <v>1160</v>
      </c>
      <c r="P25" s="76">
        <v>1160</v>
      </c>
      <c r="Q25" s="110">
        <f t="shared" si="12"/>
        <v>4320</v>
      </c>
      <c r="R25" s="111" t="s">
        <v>65</v>
      </c>
      <c r="S25" s="112" t="s">
        <v>107</v>
      </c>
      <c r="T25" s="108" t="s">
        <v>100</v>
      </c>
      <c r="U25" s="108" t="s">
        <v>101</v>
      </c>
      <c r="V25" s="113" t="s">
        <v>103</v>
      </c>
      <c r="W25" s="114" t="s">
        <v>102</v>
      </c>
      <c r="X25" s="115">
        <f t="shared" si="1"/>
        <v>840</v>
      </c>
      <c r="Y25" s="110"/>
      <c r="Z25" s="87">
        <f t="shared" si="2"/>
        <v>0</v>
      </c>
      <c r="AA25" s="76"/>
      <c r="AB25" s="103"/>
      <c r="AC25" s="115">
        <f t="shared" si="3"/>
        <v>1160</v>
      </c>
      <c r="AD25" s="110"/>
      <c r="AE25" s="87">
        <f t="shared" si="4"/>
        <v>0</v>
      </c>
      <c r="AF25" s="76"/>
      <c r="AG25" s="103"/>
      <c r="AH25" s="115">
        <f t="shared" si="5"/>
        <v>1160</v>
      </c>
      <c r="AI25" s="110"/>
      <c r="AJ25" s="87">
        <f t="shared" si="6"/>
        <v>0</v>
      </c>
      <c r="AK25" s="76"/>
      <c r="AL25" s="103"/>
      <c r="AM25" s="115">
        <f t="shared" si="7"/>
        <v>1160</v>
      </c>
      <c r="AN25" s="110"/>
      <c r="AO25" s="87">
        <f t="shared" si="8"/>
        <v>0</v>
      </c>
      <c r="AP25" s="76"/>
      <c r="AQ25" s="103"/>
      <c r="AR25" s="116">
        <f t="shared" si="9"/>
        <v>4320</v>
      </c>
      <c r="AS25" s="117">
        <f t="shared" si="10"/>
        <v>0</v>
      </c>
      <c r="AT25" s="87">
        <f t="shared" si="11"/>
        <v>0</v>
      </c>
      <c r="AU25" s="103"/>
      <c r="AV25" s="91"/>
    </row>
    <row r="26" spans="1:48" s="141" customFormat="1" ht="88.5" customHeight="1" x14ac:dyDescent="0.25">
      <c r="A26" s="129">
        <v>4</v>
      </c>
      <c r="B26" s="75" t="s">
        <v>48</v>
      </c>
      <c r="C26" s="130" t="s">
        <v>93</v>
      </c>
      <c r="D26" s="289">
        <v>11</v>
      </c>
      <c r="E26" s="294" t="s">
        <v>199</v>
      </c>
      <c r="F26" s="286" t="s">
        <v>206</v>
      </c>
      <c r="G26" s="130" t="s">
        <v>50</v>
      </c>
      <c r="H26" s="131" t="s">
        <v>108</v>
      </c>
      <c r="I26" s="131" t="s">
        <v>109</v>
      </c>
      <c r="J26" s="130" t="s">
        <v>96</v>
      </c>
      <c r="K26" s="132" t="s">
        <v>97</v>
      </c>
      <c r="L26" s="131" t="s">
        <v>110</v>
      </c>
      <c r="M26" s="130">
        <v>22</v>
      </c>
      <c r="N26" s="130">
        <v>63</v>
      </c>
      <c r="O26" s="130">
        <v>63</v>
      </c>
      <c r="P26" s="130">
        <v>32</v>
      </c>
      <c r="Q26" s="133">
        <f t="shared" si="12"/>
        <v>180</v>
      </c>
      <c r="R26" s="114" t="s">
        <v>65</v>
      </c>
      <c r="S26" s="112" t="s">
        <v>111</v>
      </c>
      <c r="T26" s="131" t="s">
        <v>112</v>
      </c>
      <c r="U26" s="131" t="s">
        <v>101</v>
      </c>
      <c r="V26" s="134" t="s">
        <v>103</v>
      </c>
      <c r="W26" s="114" t="s">
        <v>113</v>
      </c>
      <c r="X26" s="135">
        <f t="shared" si="1"/>
        <v>22</v>
      </c>
      <c r="Y26" s="133"/>
      <c r="Z26" s="136">
        <f t="shared" si="2"/>
        <v>0</v>
      </c>
      <c r="AA26" s="130"/>
      <c r="AB26" s="137"/>
      <c r="AC26" s="135">
        <f t="shared" si="3"/>
        <v>63</v>
      </c>
      <c r="AD26" s="133"/>
      <c r="AE26" s="136">
        <f t="shared" si="4"/>
        <v>0</v>
      </c>
      <c r="AF26" s="130"/>
      <c r="AG26" s="137"/>
      <c r="AH26" s="135">
        <f t="shared" si="5"/>
        <v>63</v>
      </c>
      <c r="AI26" s="133"/>
      <c r="AJ26" s="136">
        <f t="shared" si="6"/>
        <v>0</v>
      </c>
      <c r="AK26" s="130"/>
      <c r="AL26" s="137"/>
      <c r="AM26" s="135">
        <f t="shared" si="7"/>
        <v>32</v>
      </c>
      <c r="AN26" s="133"/>
      <c r="AO26" s="136">
        <f t="shared" si="8"/>
        <v>0</v>
      </c>
      <c r="AP26" s="130"/>
      <c r="AQ26" s="137"/>
      <c r="AR26" s="138">
        <f t="shared" si="9"/>
        <v>180</v>
      </c>
      <c r="AS26" s="139">
        <f t="shared" si="10"/>
        <v>0</v>
      </c>
      <c r="AT26" s="136">
        <f t="shared" si="11"/>
        <v>0</v>
      </c>
      <c r="AU26" s="137"/>
      <c r="AV26" s="140"/>
    </row>
    <row r="27" spans="1:48" s="92" customFormat="1" ht="88.5" customHeight="1" x14ac:dyDescent="0.25">
      <c r="A27" s="93">
        <v>4</v>
      </c>
      <c r="B27" s="77" t="s">
        <v>48</v>
      </c>
      <c r="C27" s="76" t="s">
        <v>93</v>
      </c>
      <c r="D27" s="288">
        <v>12</v>
      </c>
      <c r="E27" s="293" t="s">
        <v>138</v>
      </c>
      <c r="F27" s="285" t="s">
        <v>206</v>
      </c>
      <c r="G27" s="96" t="s">
        <v>76</v>
      </c>
      <c r="H27" s="108" t="s">
        <v>114</v>
      </c>
      <c r="I27" s="108" t="s">
        <v>115</v>
      </c>
      <c r="J27" s="76" t="s">
        <v>96</v>
      </c>
      <c r="K27" s="109" t="s">
        <v>97</v>
      </c>
      <c r="L27" s="108" t="s">
        <v>116</v>
      </c>
      <c r="M27" s="76">
        <v>47</v>
      </c>
      <c r="N27" s="76">
        <v>93</v>
      </c>
      <c r="O27" s="76">
        <v>109</v>
      </c>
      <c r="P27" s="76">
        <v>61</v>
      </c>
      <c r="Q27" s="110">
        <f t="shared" si="12"/>
        <v>310</v>
      </c>
      <c r="R27" s="111" t="s">
        <v>65</v>
      </c>
      <c r="S27" s="112" t="s">
        <v>111</v>
      </c>
      <c r="T27" s="108" t="s">
        <v>112</v>
      </c>
      <c r="U27" s="108" t="s">
        <v>101</v>
      </c>
      <c r="V27" s="113" t="s">
        <v>103</v>
      </c>
      <c r="W27" s="114" t="s">
        <v>113</v>
      </c>
      <c r="X27" s="115">
        <f t="shared" si="1"/>
        <v>47</v>
      </c>
      <c r="Y27" s="110"/>
      <c r="Z27" s="87">
        <f t="shared" si="2"/>
        <v>0</v>
      </c>
      <c r="AA27" s="76"/>
      <c r="AB27" s="103"/>
      <c r="AC27" s="115">
        <f t="shared" si="3"/>
        <v>93</v>
      </c>
      <c r="AD27" s="110"/>
      <c r="AE27" s="87">
        <f t="shared" si="4"/>
        <v>0</v>
      </c>
      <c r="AF27" s="76"/>
      <c r="AG27" s="103"/>
      <c r="AH27" s="115">
        <f t="shared" si="5"/>
        <v>109</v>
      </c>
      <c r="AI27" s="110"/>
      <c r="AJ27" s="87">
        <f t="shared" si="6"/>
        <v>0</v>
      </c>
      <c r="AK27" s="76"/>
      <c r="AL27" s="103"/>
      <c r="AM27" s="115">
        <f t="shared" si="7"/>
        <v>61</v>
      </c>
      <c r="AN27" s="110"/>
      <c r="AO27" s="87">
        <f t="shared" si="8"/>
        <v>0</v>
      </c>
      <c r="AP27" s="76"/>
      <c r="AQ27" s="103"/>
      <c r="AR27" s="116">
        <f t="shared" si="9"/>
        <v>310</v>
      </c>
      <c r="AS27" s="117">
        <f t="shared" si="10"/>
        <v>0</v>
      </c>
      <c r="AT27" s="87">
        <f t="shared" si="11"/>
        <v>0</v>
      </c>
      <c r="AU27" s="103"/>
      <c r="AV27" s="91"/>
    </row>
    <row r="28" spans="1:48" s="92" customFormat="1" ht="88.5" customHeight="1" x14ac:dyDescent="0.25">
      <c r="A28" s="93">
        <v>4</v>
      </c>
      <c r="B28" s="77" t="s">
        <v>48</v>
      </c>
      <c r="C28" s="76" t="s">
        <v>93</v>
      </c>
      <c r="D28" s="288">
        <v>13</v>
      </c>
      <c r="E28" s="293" t="s">
        <v>139</v>
      </c>
      <c r="F28" s="285" t="s">
        <v>206</v>
      </c>
      <c r="G28" s="96" t="s">
        <v>76</v>
      </c>
      <c r="H28" s="108" t="s">
        <v>117</v>
      </c>
      <c r="I28" s="108" t="s">
        <v>118</v>
      </c>
      <c r="J28" s="76" t="s">
        <v>96</v>
      </c>
      <c r="K28" s="109" t="s">
        <v>97</v>
      </c>
      <c r="L28" s="108" t="s">
        <v>119</v>
      </c>
      <c r="M28" s="76">
        <v>15</v>
      </c>
      <c r="N28" s="76">
        <v>24</v>
      </c>
      <c r="O28" s="76">
        <v>27</v>
      </c>
      <c r="P28" s="76">
        <v>24</v>
      </c>
      <c r="Q28" s="110">
        <f t="shared" si="12"/>
        <v>90</v>
      </c>
      <c r="R28" s="111" t="s">
        <v>65</v>
      </c>
      <c r="S28" s="118" t="s">
        <v>120</v>
      </c>
      <c r="T28" s="108" t="s">
        <v>121</v>
      </c>
      <c r="U28" s="108" t="s">
        <v>101</v>
      </c>
      <c r="V28" s="113" t="s">
        <v>103</v>
      </c>
      <c r="W28" s="114" t="s">
        <v>120</v>
      </c>
      <c r="X28" s="115">
        <f t="shared" si="1"/>
        <v>15</v>
      </c>
      <c r="Y28" s="110"/>
      <c r="Z28" s="87">
        <f t="shared" si="2"/>
        <v>0</v>
      </c>
      <c r="AA28" s="76"/>
      <c r="AB28" s="103"/>
      <c r="AC28" s="115">
        <f t="shared" si="3"/>
        <v>24</v>
      </c>
      <c r="AD28" s="110"/>
      <c r="AE28" s="87">
        <f t="shared" si="4"/>
        <v>0</v>
      </c>
      <c r="AF28" s="76"/>
      <c r="AG28" s="103"/>
      <c r="AH28" s="115">
        <f t="shared" si="5"/>
        <v>27</v>
      </c>
      <c r="AI28" s="110"/>
      <c r="AJ28" s="87">
        <f t="shared" si="6"/>
        <v>0</v>
      </c>
      <c r="AK28" s="76"/>
      <c r="AL28" s="103"/>
      <c r="AM28" s="115">
        <f t="shared" si="7"/>
        <v>24</v>
      </c>
      <c r="AN28" s="110"/>
      <c r="AO28" s="87">
        <f t="shared" si="8"/>
        <v>0</v>
      </c>
      <c r="AP28" s="76"/>
      <c r="AQ28" s="103"/>
      <c r="AR28" s="116">
        <f t="shared" si="9"/>
        <v>90</v>
      </c>
      <c r="AS28" s="117">
        <f t="shared" si="10"/>
        <v>0</v>
      </c>
      <c r="AT28" s="87">
        <f t="shared" si="11"/>
        <v>0</v>
      </c>
      <c r="AU28" s="103"/>
      <c r="AV28" s="91"/>
    </row>
    <row r="29" spans="1:48" s="92" customFormat="1" ht="88.5" customHeight="1" x14ac:dyDescent="0.25">
      <c r="A29" s="93">
        <v>4</v>
      </c>
      <c r="B29" s="77" t="s">
        <v>48</v>
      </c>
      <c r="C29" s="76" t="s">
        <v>93</v>
      </c>
      <c r="D29" s="288">
        <v>14</v>
      </c>
      <c r="E29" s="293" t="s">
        <v>140</v>
      </c>
      <c r="F29" s="285" t="s">
        <v>206</v>
      </c>
      <c r="G29" s="96" t="s">
        <v>76</v>
      </c>
      <c r="H29" s="108" t="s">
        <v>122</v>
      </c>
      <c r="I29" s="108" t="s">
        <v>123</v>
      </c>
      <c r="J29" s="76" t="s">
        <v>96</v>
      </c>
      <c r="K29" s="109" t="s">
        <v>97</v>
      </c>
      <c r="L29" s="108" t="s">
        <v>119</v>
      </c>
      <c r="M29" s="76">
        <v>20</v>
      </c>
      <c r="N29" s="76">
        <v>50</v>
      </c>
      <c r="O29" s="76">
        <v>50</v>
      </c>
      <c r="P29" s="76">
        <v>40</v>
      </c>
      <c r="Q29" s="110">
        <f t="shared" si="12"/>
        <v>160</v>
      </c>
      <c r="R29" s="111" t="s">
        <v>65</v>
      </c>
      <c r="S29" s="118" t="s">
        <v>120</v>
      </c>
      <c r="T29" s="108" t="s">
        <v>121</v>
      </c>
      <c r="U29" s="108" t="s">
        <v>101</v>
      </c>
      <c r="V29" s="113" t="s">
        <v>103</v>
      </c>
      <c r="W29" s="114" t="s">
        <v>120</v>
      </c>
      <c r="X29" s="115">
        <f t="shared" si="1"/>
        <v>20</v>
      </c>
      <c r="Y29" s="110"/>
      <c r="Z29" s="87">
        <f t="shared" si="2"/>
        <v>0</v>
      </c>
      <c r="AA29" s="76"/>
      <c r="AB29" s="103"/>
      <c r="AC29" s="115">
        <f t="shared" si="3"/>
        <v>50</v>
      </c>
      <c r="AD29" s="110"/>
      <c r="AE29" s="87">
        <f t="shared" si="4"/>
        <v>0</v>
      </c>
      <c r="AF29" s="76"/>
      <c r="AG29" s="103"/>
      <c r="AH29" s="115">
        <f t="shared" si="5"/>
        <v>50</v>
      </c>
      <c r="AI29" s="110"/>
      <c r="AJ29" s="87">
        <f t="shared" si="6"/>
        <v>0</v>
      </c>
      <c r="AK29" s="76"/>
      <c r="AL29" s="103"/>
      <c r="AM29" s="115">
        <f t="shared" si="7"/>
        <v>40</v>
      </c>
      <c r="AN29" s="110"/>
      <c r="AO29" s="87">
        <f t="shared" si="8"/>
        <v>0</v>
      </c>
      <c r="AP29" s="76"/>
      <c r="AQ29" s="103"/>
      <c r="AR29" s="116">
        <f t="shared" si="9"/>
        <v>160</v>
      </c>
      <c r="AS29" s="117">
        <f t="shared" si="10"/>
        <v>0</v>
      </c>
      <c r="AT29" s="87">
        <f t="shared" si="11"/>
        <v>0</v>
      </c>
      <c r="AU29" s="103"/>
      <c r="AV29" s="91"/>
    </row>
    <row r="30" spans="1:48" s="92" customFormat="1" ht="88.5" customHeight="1" thickBot="1" x14ac:dyDescent="0.3">
      <c r="A30" s="93">
        <v>4</v>
      </c>
      <c r="B30" s="77" t="s">
        <v>48</v>
      </c>
      <c r="C30" s="76" t="s">
        <v>93</v>
      </c>
      <c r="D30" s="288">
        <v>15</v>
      </c>
      <c r="E30" s="293" t="s">
        <v>141</v>
      </c>
      <c r="F30" s="285" t="s">
        <v>206</v>
      </c>
      <c r="G30" s="96" t="s">
        <v>76</v>
      </c>
      <c r="H30" s="108" t="s">
        <v>124</v>
      </c>
      <c r="I30" s="108" t="s">
        <v>125</v>
      </c>
      <c r="J30" s="76" t="s">
        <v>96</v>
      </c>
      <c r="K30" s="109" t="s">
        <v>97</v>
      </c>
      <c r="L30" s="108" t="s">
        <v>119</v>
      </c>
      <c r="M30" s="76">
        <v>7</v>
      </c>
      <c r="N30" s="76">
        <v>10</v>
      </c>
      <c r="O30" s="76">
        <v>10</v>
      </c>
      <c r="P30" s="76">
        <v>8</v>
      </c>
      <c r="Q30" s="110">
        <f t="shared" si="12"/>
        <v>35</v>
      </c>
      <c r="R30" s="119" t="s">
        <v>65</v>
      </c>
      <c r="S30" s="118" t="s">
        <v>120</v>
      </c>
      <c r="T30" s="108" t="s">
        <v>121</v>
      </c>
      <c r="U30" s="108" t="s">
        <v>101</v>
      </c>
      <c r="V30" s="113" t="s">
        <v>103</v>
      </c>
      <c r="W30" s="114" t="s">
        <v>120</v>
      </c>
      <c r="X30" s="115">
        <f t="shared" si="1"/>
        <v>7</v>
      </c>
      <c r="Y30" s="110"/>
      <c r="Z30" s="87">
        <f t="shared" si="2"/>
        <v>0</v>
      </c>
      <c r="AA30" s="76"/>
      <c r="AB30" s="103"/>
      <c r="AC30" s="115">
        <f t="shared" si="3"/>
        <v>10</v>
      </c>
      <c r="AD30" s="110"/>
      <c r="AE30" s="87">
        <f t="shared" si="4"/>
        <v>0</v>
      </c>
      <c r="AF30" s="76"/>
      <c r="AG30" s="103"/>
      <c r="AH30" s="115">
        <f t="shared" si="5"/>
        <v>10</v>
      </c>
      <c r="AI30" s="110"/>
      <c r="AJ30" s="87">
        <f t="shared" si="6"/>
        <v>0</v>
      </c>
      <c r="AK30" s="76"/>
      <c r="AL30" s="103"/>
      <c r="AM30" s="115">
        <f t="shared" si="7"/>
        <v>8</v>
      </c>
      <c r="AN30" s="110"/>
      <c r="AO30" s="87">
        <f t="shared" si="8"/>
        <v>0</v>
      </c>
      <c r="AP30" s="76"/>
      <c r="AQ30" s="103"/>
      <c r="AR30" s="116">
        <f t="shared" si="9"/>
        <v>35</v>
      </c>
      <c r="AS30" s="117">
        <f t="shared" si="10"/>
        <v>0</v>
      </c>
      <c r="AT30" s="87">
        <f t="shared" si="11"/>
        <v>0</v>
      </c>
      <c r="AU30" s="103"/>
      <c r="AV30" s="91"/>
    </row>
    <row r="31" spans="1:48" s="33" customFormat="1" ht="16.5" thickBot="1" x14ac:dyDescent="0.3">
      <c r="A31" s="189" t="s">
        <v>126</v>
      </c>
      <c r="B31" s="190"/>
      <c r="C31" s="190"/>
      <c r="D31" s="190"/>
      <c r="E31" s="191"/>
      <c r="F31" s="142"/>
      <c r="G31" s="62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4"/>
      <c r="X31" s="192"/>
      <c r="Y31" s="173"/>
      <c r="Z31" s="30">
        <f>AVERAGE(Z16:Z30)</f>
        <v>0</v>
      </c>
      <c r="AA31" s="170"/>
      <c r="AB31" s="171"/>
      <c r="AC31" s="172"/>
      <c r="AD31" s="173"/>
      <c r="AE31" s="30">
        <f>AVERAGE(AE16:AE30)</f>
        <v>0</v>
      </c>
      <c r="AF31" s="170"/>
      <c r="AG31" s="171"/>
      <c r="AH31" s="172"/>
      <c r="AI31" s="173"/>
      <c r="AJ31" s="30">
        <f>AVERAGE(AJ16:AJ30)</f>
        <v>0</v>
      </c>
      <c r="AK31" s="170"/>
      <c r="AL31" s="171"/>
      <c r="AM31" s="193"/>
      <c r="AN31" s="194"/>
      <c r="AO31" s="30">
        <f>AVERAGE(AO16:AO30)</f>
        <v>0</v>
      </c>
      <c r="AP31" s="170"/>
      <c r="AQ31" s="171"/>
      <c r="AR31" s="172"/>
      <c r="AS31" s="173"/>
      <c r="AT31" s="30">
        <f>AVERAGE(AT16:AT30)</f>
        <v>0</v>
      </c>
      <c r="AU31" s="31"/>
      <c r="AV31" s="32"/>
    </row>
    <row r="32" spans="1:48" s="47" customFormat="1" ht="90" x14ac:dyDescent="0.25">
      <c r="A32" s="34">
        <v>7</v>
      </c>
      <c r="B32" s="35" t="s">
        <v>127</v>
      </c>
      <c r="C32" s="36" t="s">
        <v>143</v>
      </c>
      <c r="D32" s="295" t="s">
        <v>144</v>
      </c>
      <c r="E32" s="296" t="s">
        <v>145</v>
      </c>
      <c r="F32" s="297" t="s">
        <v>211</v>
      </c>
      <c r="G32" s="35" t="s">
        <v>146</v>
      </c>
      <c r="H32" s="35" t="s">
        <v>147</v>
      </c>
      <c r="I32" s="35" t="s">
        <v>148</v>
      </c>
      <c r="J32" s="120" t="s">
        <v>149</v>
      </c>
      <c r="K32" s="35" t="s">
        <v>150</v>
      </c>
      <c r="L32" s="35" t="s">
        <v>151</v>
      </c>
      <c r="M32" s="37" t="s">
        <v>152</v>
      </c>
      <c r="N32" s="121">
        <v>0.8</v>
      </c>
      <c r="O32" s="37" t="s">
        <v>152</v>
      </c>
      <c r="P32" s="121">
        <v>0.8</v>
      </c>
      <c r="Q32" s="122">
        <v>0.8</v>
      </c>
      <c r="R32" s="38" t="s">
        <v>65</v>
      </c>
      <c r="S32" s="39" t="s">
        <v>153</v>
      </c>
      <c r="T32" s="35" t="s">
        <v>154</v>
      </c>
      <c r="U32" s="35" t="s">
        <v>155</v>
      </c>
      <c r="V32" s="40" t="s">
        <v>156</v>
      </c>
      <c r="W32" s="41" t="s">
        <v>157</v>
      </c>
      <c r="X32" s="42" t="str">
        <f>M32</f>
        <v>No programada</v>
      </c>
      <c r="Y32" s="37"/>
      <c r="Z32" s="43">
        <v>0</v>
      </c>
      <c r="AA32" s="37"/>
      <c r="AB32" s="44"/>
      <c r="AC32" s="125">
        <f>N32</f>
        <v>0.8</v>
      </c>
      <c r="AD32" s="37"/>
      <c r="AE32" s="43">
        <v>0</v>
      </c>
      <c r="AF32" s="37"/>
      <c r="AG32" s="44"/>
      <c r="AH32" s="42" t="str">
        <f>O32</f>
        <v>No programada</v>
      </c>
      <c r="AI32" s="37"/>
      <c r="AJ32" s="43">
        <v>0</v>
      </c>
      <c r="AK32" s="37"/>
      <c r="AL32" s="44"/>
      <c r="AM32" s="125">
        <f>Q32</f>
        <v>0.8</v>
      </c>
      <c r="AN32" s="37"/>
      <c r="AO32" s="43">
        <v>0</v>
      </c>
      <c r="AP32" s="37"/>
      <c r="AQ32" s="44"/>
      <c r="AR32" s="126">
        <f>Q32</f>
        <v>0.8</v>
      </c>
      <c r="AS32" s="45"/>
      <c r="AT32" s="127">
        <f t="shared" ref="AT32:AT37" si="13">IFERROR((AS32/AR32),0)</f>
        <v>0</v>
      </c>
      <c r="AU32" s="44"/>
      <c r="AV32" s="46"/>
    </row>
    <row r="33" spans="1:50" s="52" customFormat="1" ht="105" x14ac:dyDescent="0.3">
      <c r="A33" s="48">
        <v>7</v>
      </c>
      <c r="B33" s="49" t="s">
        <v>127</v>
      </c>
      <c r="C33" s="36" t="s">
        <v>143</v>
      </c>
      <c r="D33" s="298" t="s">
        <v>158</v>
      </c>
      <c r="E33" s="299" t="s">
        <v>159</v>
      </c>
      <c r="F33" s="300" t="s">
        <v>212</v>
      </c>
      <c r="G33" s="49" t="s">
        <v>146</v>
      </c>
      <c r="H33" s="49" t="s">
        <v>160</v>
      </c>
      <c r="I33" s="49" t="s">
        <v>161</v>
      </c>
      <c r="J33" s="49" t="s">
        <v>162</v>
      </c>
      <c r="K33" s="49" t="s">
        <v>150</v>
      </c>
      <c r="L33" s="49" t="s">
        <v>163</v>
      </c>
      <c r="M33" s="121">
        <v>1</v>
      </c>
      <c r="N33" s="121">
        <v>1</v>
      </c>
      <c r="O33" s="121">
        <v>1</v>
      </c>
      <c r="P33" s="121">
        <v>1</v>
      </c>
      <c r="Q33" s="122">
        <v>1</v>
      </c>
      <c r="R33" s="50" t="s">
        <v>65</v>
      </c>
      <c r="S33" s="51" t="s">
        <v>164</v>
      </c>
      <c r="T33" s="49" t="s">
        <v>165</v>
      </c>
      <c r="U33" s="35" t="s">
        <v>155</v>
      </c>
      <c r="V33" s="40" t="s">
        <v>166</v>
      </c>
      <c r="W33" s="50" t="s">
        <v>167</v>
      </c>
      <c r="X33" s="128">
        <f t="shared" ref="X33:X37" si="14">M33</f>
        <v>1</v>
      </c>
      <c r="Y33" s="37"/>
      <c r="Z33" s="43">
        <v>0</v>
      </c>
      <c r="AA33" s="37"/>
      <c r="AB33" s="44"/>
      <c r="AC33" s="125">
        <f t="shared" ref="AC33:AC37" si="15">N33</f>
        <v>1</v>
      </c>
      <c r="AD33" s="37"/>
      <c r="AE33" s="43">
        <v>0</v>
      </c>
      <c r="AF33" s="37"/>
      <c r="AG33" s="44"/>
      <c r="AH33" s="124">
        <f t="shared" ref="AH33:AH37" si="16">O33</f>
        <v>1</v>
      </c>
      <c r="AI33" s="37"/>
      <c r="AJ33" s="43">
        <v>0</v>
      </c>
      <c r="AK33" s="37"/>
      <c r="AL33" s="44"/>
      <c r="AM33" s="125">
        <f t="shared" ref="AM33:AM37" si="17">Q33</f>
        <v>1</v>
      </c>
      <c r="AN33" s="37"/>
      <c r="AO33" s="43">
        <v>0</v>
      </c>
      <c r="AP33" s="37"/>
      <c r="AQ33" s="44"/>
      <c r="AR33" s="126">
        <f t="shared" ref="AR33:AR37" si="18">Q33</f>
        <v>1</v>
      </c>
      <c r="AS33" s="45"/>
      <c r="AT33" s="127">
        <f t="shared" si="13"/>
        <v>0</v>
      </c>
      <c r="AU33" s="44"/>
      <c r="AV33" s="46"/>
    </row>
    <row r="34" spans="1:50" s="52" customFormat="1" ht="105" x14ac:dyDescent="0.3">
      <c r="A34" s="48">
        <v>7</v>
      </c>
      <c r="B34" s="49" t="s">
        <v>127</v>
      </c>
      <c r="C34" s="36" t="s">
        <v>168</v>
      </c>
      <c r="D34" s="298" t="s">
        <v>169</v>
      </c>
      <c r="E34" s="299" t="s">
        <v>170</v>
      </c>
      <c r="F34" s="300" t="s">
        <v>213</v>
      </c>
      <c r="G34" s="49" t="s">
        <v>146</v>
      </c>
      <c r="H34" s="49" t="s">
        <v>171</v>
      </c>
      <c r="I34" s="49" t="s">
        <v>172</v>
      </c>
      <c r="J34" s="49" t="s">
        <v>162</v>
      </c>
      <c r="K34" s="49" t="s">
        <v>150</v>
      </c>
      <c r="L34" s="49" t="s">
        <v>173</v>
      </c>
      <c r="M34" s="37" t="s">
        <v>152</v>
      </c>
      <c r="N34" s="121">
        <v>1</v>
      </c>
      <c r="O34" s="121">
        <v>1</v>
      </c>
      <c r="P34" s="121">
        <v>1</v>
      </c>
      <c r="Q34" s="122">
        <v>1</v>
      </c>
      <c r="R34" s="123" t="s">
        <v>65</v>
      </c>
      <c r="S34" s="51" t="s">
        <v>174</v>
      </c>
      <c r="T34" s="49" t="s">
        <v>175</v>
      </c>
      <c r="U34" s="35" t="s">
        <v>155</v>
      </c>
      <c r="V34" s="40" t="s">
        <v>176</v>
      </c>
      <c r="W34" s="50" t="s">
        <v>177</v>
      </c>
      <c r="X34" s="42" t="str">
        <f t="shared" si="14"/>
        <v>No programada</v>
      </c>
      <c r="Y34" s="37"/>
      <c r="Z34" s="43">
        <v>0</v>
      </c>
      <c r="AA34" s="37"/>
      <c r="AB34" s="44"/>
      <c r="AC34" s="125">
        <f t="shared" si="15"/>
        <v>1</v>
      </c>
      <c r="AD34" s="37"/>
      <c r="AE34" s="43">
        <v>0</v>
      </c>
      <c r="AF34" s="37"/>
      <c r="AG34" s="44"/>
      <c r="AH34" s="124">
        <f t="shared" si="16"/>
        <v>1</v>
      </c>
      <c r="AI34" s="37"/>
      <c r="AJ34" s="43">
        <v>0</v>
      </c>
      <c r="AK34" s="37"/>
      <c r="AL34" s="44"/>
      <c r="AM34" s="125">
        <f t="shared" si="17"/>
        <v>1</v>
      </c>
      <c r="AN34" s="37"/>
      <c r="AO34" s="43">
        <v>0</v>
      </c>
      <c r="AP34" s="37"/>
      <c r="AQ34" s="44"/>
      <c r="AR34" s="126">
        <f t="shared" si="18"/>
        <v>1</v>
      </c>
      <c r="AS34" s="45"/>
      <c r="AT34" s="127">
        <f t="shared" si="13"/>
        <v>0</v>
      </c>
      <c r="AU34" s="44"/>
      <c r="AV34" s="46"/>
    </row>
    <row r="35" spans="1:50" s="52" customFormat="1" ht="105" x14ac:dyDescent="0.3">
      <c r="A35" s="48">
        <v>7</v>
      </c>
      <c r="B35" s="49" t="s">
        <v>127</v>
      </c>
      <c r="C35" s="36" t="s">
        <v>143</v>
      </c>
      <c r="D35" s="298" t="s">
        <v>178</v>
      </c>
      <c r="E35" s="299" t="s">
        <v>179</v>
      </c>
      <c r="F35" s="300" t="s">
        <v>214</v>
      </c>
      <c r="G35" s="49" t="s">
        <v>146</v>
      </c>
      <c r="H35" s="49" t="s">
        <v>180</v>
      </c>
      <c r="I35" s="49" t="s">
        <v>181</v>
      </c>
      <c r="J35" s="49" t="s">
        <v>162</v>
      </c>
      <c r="K35" s="49" t="s">
        <v>150</v>
      </c>
      <c r="L35" s="49" t="s">
        <v>182</v>
      </c>
      <c r="M35" s="37" t="s">
        <v>152</v>
      </c>
      <c r="N35" s="121">
        <v>1</v>
      </c>
      <c r="O35" s="37" t="s">
        <v>152</v>
      </c>
      <c r="P35" s="121">
        <v>1</v>
      </c>
      <c r="Q35" s="122">
        <v>1</v>
      </c>
      <c r="R35" s="123" t="s">
        <v>65</v>
      </c>
      <c r="S35" s="51" t="s">
        <v>183</v>
      </c>
      <c r="T35" s="49" t="s">
        <v>184</v>
      </c>
      <c r="U35" s="35" t="s">
        <v>155</v>
      </c>
      <c r="V35" s="40" t="s">
        <v>166</v>
      </c>
      <c r="W35" s="50" t="s">
        <v>184</v>
      </c>
      <c r="X35" s="42" t="str">
        <f t="shared" si="14"/>
        <v>No programada</v>
      </c>
      <c r="Y35" s="37"/>
      <c r="Z35" s="43">
        <v>0</v>
      </c>
      <c r="AA35" s="37"/>
      <c r="AB35" s="44"/>
      <c r="AC35" s="125">
        <f t="shared" si="15"/>
        <v>1</v>
      </c>
      <c r="AD35" s="37"/>
      <c r="AE35" s="43">
        <v>0</v>
      </c>
      <c r="AF35" s="37"/>
      <c r="AG35" s="44"/>
      <c r="AH35" s="42" t="str">
        <f t="shared" si="16"/>
        <v>No programada</v>
      </c>
      <c r="AI35" s="37"/>
      <c r="AJ35" s="43">
        <v>0</v>
      </c>
      <c r="AK35" s="37"/>
      <c r="AL35" s="44"/>
      <c r="AM35" s="125">
        <f t="shared" si="17"/>
        <v>1</v>
      </c>
      <c r="AN35" s="37"/>
      <c r="AO35" s="43">
        <v>0</v>
      </c>
      <c r="AP35" s="37"/>
      <c r="AQ35" s="44"/>
      <c r="AR35" s="126">
        <f t="shared" si="18"/>
        <v>1</v>
      </c>
      <c r="AS35" s="45"/>
      <c r="AT35" s="127">
        <f t="shared" si="13"/>
        <v>0</v>
      </c>
      <c r="AU35" s="44"/>
      <c r="AV35" s="46"/>
    </row>
    <row r="36" spans="1:50" s="52" customFormat="1" ht="118.5" customHeight="1" x14ac:dyDescent="0.3">
      <c r="A36" s="48">
        <v>5</v>
      </c>
      <c r="B36" s="49" t="s">
        <v>185</v>
      </c>
      <c r="C36" s="36" t="s">
        <v>186</v>
      </c>
      <c r="D36" s="298" t="s">
        <v>187</v>
      </c>
      <c r="E36" s="299" t="s">
        <v>188</v>
      </c>
      <c r="F36" s="301" t="s">
        <v>215</v>
      </c>
      <c r="G36" s="49" t="s">
        <v>146</v>
      </c>
      <c r="H36" s="49" t="s">
        <v>189</v>
      </c>
      <c r="I36" s="49" t="s">
        <v>190</v>
      </c>
      <c r="J36" s="49" t="s">
        <v>162</v>
      </c>
      <c r="K36" s="49" t="s">
        <v>53</v>
      </c>
      <c r="L36" s="49" t="s">
        <v>189</v>
      </c>
      <c r="M36" s="121">
        <v>0.33</v>
      </c>
      <c r="N36" s="121">
        <v>0.67</v>
      </c>
      <c r="O36" s="121">
        <v>0.84</v>
      </c>
      <c r="P36" s="121">
        <v>1</v>
      </c>
      <c r="Q36" s="122">
        <v>1</v>
      </c>
      <c r="R36" s="123" t="s">
        <v>65</v>
      </c>
      <c r="S36" s="51" t="s">
        <v>191</v>
      </c>
      <c r="T36" s="49" t="s">
        <v>192</v>
      </c>
      <c r="U36" s="35" t="s">
        <v>155</v>
      </c>
      <c r="V36" s="40" t="s">
        <v>193</v>
      </c>
      <c r="W36" s="50" t="s">
        <v>194</v>
      </c>
      <c r="X36" s="128">
        <f t="shared" si="14"/>
        <v>0.33</v>
      </c>
      <c r="Y36" s="37"/>
      <c r="Z36" s="43">
        <v>0</v>
      </c>
      <c r="AA36" s="37"/>
      <c r="AB36" s="44"/>
      <c r="AC36" s="125">
        <f t="shared" si="15"/>
        <v>0.67</v>
      </c>
      <c r="AD36" s="37"/>
      <c r="AE36" s="43">
        <v>0</v>
      </c>
      <c r="AF36" s="37"/>
      <c r="AG36" s="44"/>
      <c r="AH36" s="124">
        <f t="shared" si="16"/>
        <v>0.84</v>
      </c>
      <c r="AI36" s="37"/>
      <c r="AJ36" s="43">
        <v>0</v>
      </c>
      <c r="AK36" s="37"/>
      <c r="AL36" s="44"/>
      <c r="AM36" s="125">
        <f t="shared" si="17"/>
        <v>1</v>
      </c>
      <c r="AN36" s="37"/>
      <c r="AO36" s="43">
        <v>0</v>
      </c>
      <c r="AP36" s="37"/>
      <c r="AQ36" s="44"/>
      <c r="AR36" s="126">
        <f t="shared" si="18"/>
        <v>1</v>
      </c>
      <c r="AS36" s="45"/>
      <c r="AT36" s="127">
        <f t="shared" si="13"/>
        <v>0</v>
      </c>
      <c r="AU36" s="44"/>
      <c r="AV36" s="46"/>
    </row>
    <row r="37" spans="1:50" ht="138.75" customHeight="1" thickBot="1" x14ac:dyDescent="0.3">
      <c r="A37" s="48">
        <v>5</v>
      </c>
      <c r="B37" s="49" t="s">
        <v>185</v>
      </c>
      <c r="C37" s="36" t="s">
        <v>186</v>
      </c>
      <c r="D37" s="298" t="s">
        <v>195</v>
      </c>
      <c r="E37" s="299" t="s">
        <v>198</v>
      </c>
      <c r="F37" s="302"/>
      <c r="G37" s="49" t="s">
        <v>146</v>
      </c>
      <c r="H37" s="49" t="s">
        <v>189</v>
      </c>
      <c r="I37" s="49" t="s">
        <v>196</v>
      </c>
      <c r="J37" s="49" t="s">
        <v>197</v>
      </c>
      <c r="K37" s="49" t="s">
        <v>53</v>
      </c>
      <c r="L37" s="49" t="s">
        <v>189</v>
      </c>
      <c r="M37" s="121">
        <v>0.2</v>
      </c>
      <c r="N37" s="121">
        <v>0.4</v>
      </c>
      <c r="O37" s="121">
        <v>0.6</v>
      </c>
      <c r="P37" s="121">
        <v>0.8</v>
      </c>
      <c r="Q37" s="122">
        <v>0.8</v>
      </c>
      <c r="R37" s="53" t="s">
        <v>65</v>
      </c>
      <c r="S37" s="51" t="s">
        <v>191</v>
      </c>
      <c r="T37" s="49" t="s">
        <v>194</v>
      </c>
      <c r="U37" s="35" t="s">
        <v>155</v>
      </c>
      <c r="V37" s="40" t="s">
        <v>193</v>
      </c>
      <c r="W37" s="50" t="s">
        <v>194</v>
      </c>
      <c r="X37" s="128">
        <f t="shared" si="14"/>
        <v>0.2</v>
      </c>
      <c r="Y37" s="37"/>
      <c r="Z37" s="43">
        <v>0</v>
      </c>
      <c r="AA37" s="37"/>
      <c r="AB37" s="44"/>
      <c r="AC37" s="125">
        <f t="shared" si="15"/>
        <v>0.4</v>
      </c>
      <c r="AD37" s="37"/>
      <c r="AE37" s="43">
        <v>0</v>
      </c>
      <c r="AF37" s="37"/>
      <c r="AG37" s="44"/>
      <c r="AH37" s="124">
        <f t="shared" si="16"/>
        <v>0.6</v>
      </c>
      <c r="AI37" s="37"/>
      <c r="AJ37" s="43">
        <v>0</v>
      </c>
      <c r="AK37" s="37"/>
      <c r="AL37" s="44"/>
      <c r="AM37" s="125">
        <f t="shared" si="17"/>
        <v>0.8</v>
      </c>
      <c r="AN37" s="37"/>
      <c r="AO37" s="43">
        <v>0</v>
      </c>
      <c r="AP37" s="37"/>
      <c r="AQ37" s="44"/>
      <c r="AR37" s="126">
        <f t="shared" si="18"/>
        <v>0.8</v>
      </c>
      <c r="AS37" s="45"/>
      <c r="AT37" s="127">
        <f t="shared" si="13"/>
        <v>0</v>
      </c>
      <c r="AU37" s="44"/>
      <c r="AV37" s="46"/>
    </row>
    <row r="38" spans="1:50" ht="16.5" thickBot="1" x14ac:dyDescent="0.3">
      <c r="A38" s="174" t="s">
        <v>128</v>
      </c>
      <c r="B38" s="175"/>
      <c r="C38" s="175"/>
      <c r="D38" s="175"/>
      <c r="E38" s="176"/>
      <c r="F38" s="143"/>
      <c r="G38" s="68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70"/>
      <c r="X38" s="177"/>
      <c r="Y38" s="167"/>
      <c r="Z38" s="54">
        <f>AVERAGE(Z32:Z37)</f>
        <v>0</v>
      </c>
      <c r="AA38" s="168"/>
      <c r="AB38" s="169"/>
      <c r="AC38" s="166"/>
      <c r="AD38" s="167"/>
      <c r="AE38" s="54">
        <f>AVERAGE(AE32:AE37)</f>
        <v>0</v>
      </c>
      <c r="AF38" s="168"/>
      <c r="AG38" s="169"/>
      <c r="AH38" s="166"/>
      <c r="AI38" s="167"/>
      <c r="AJ38" s="54">
        <f>AVERAGE(AJ32:AJ37)</f>
        <v>0</v>
      </c>
      <c r="AK38" s="168"/>
      <c r="AL38" s="169"/>
      <c r="AM38" s="166"/>
      <c r="AN38" s="167"/>
      <c r="AO38" s="54">
        <f>AVERAGE(AO32:AO37)</f>
        <v>0</v>
      </c>
      <c r="AP38" s="168"/>
      <c r="AQ38" s="169"/>
      <c r="AR38" s="166"/>
      <c r="AS38" s="167"/>
      <c r="AT38" s="54">
        <f>AVERAGE(AT32:AT37)</f>
        <v>0</v>
      </c>
      <c r="AU38" s="55"/>
      <c r="AV38" s="56"/>
    </row>
    <row r="39" spans="1:50" ht="19.5" thickBot="1" x14ac:dyDescent="0.35">
      <c r="A39" s="178" t="s">
        <v>129</v>
      </c>
      <c r="B39" s="179"/>
      <c r="C39" s="179"/>
      <c r="D39" s="179"/>
      <c r="E39" s="180"/>
      <c r="F39" s="14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7"/>
      <c r="X39" s="181"/>
      <c r="Y39" s="182"/>
      <c r="Z39" s="57">
        <f>+((Z31*80%)+(Z38*20%))</f>
        <v>0</v>
      </c>
      <c r="AA39" s="151"/>
      <c r="AB39" s="152"/>
      <c r="AC39" s="149"/>
      <c r="AD39" s="150"/>
      <c r="AE39" s="57">
        <f>+((AE31*80%)+(AE38*20%))</f>
        <v>0</v>
      </c>
      <c r="AF39" s="151"/>
      <c r="AG39" s="152"/>
      <c r="AH39" s="149"/>
      <c r="AI39" s="150"/>
      <c r="AJ39" s="57">
        <f>+((AJ31*80%)+(AJ38*20%))</f>
        <v>0</v>
      </c>
      <c r="AK39" s="151"/>
      <c r="AL39" s="152"/>
      <c r="AM39" s="149"/>
      <c r="AN39" s="150"/>
      <c r="AO39" s="57">
        <f>+((AO31*80%)+(AO38*20%))</f>
        <v>0</v>
      </c>
      <c r="AP39" s="151"/>
      <c r="AQ39" s="152"/>
      <c r="AR39" s="149"/>
      <c r="AS39" s="150"/>
      <c r="AT39" s="57">
        <f>+((AT31*80%)+(AT38*20%))</f>
        <v>0</v>
      </c>
      <c r="AU39" s="58"/>
      <c r="AV39" s="59"/>
    </row>
    <row r="40" spans="1:50" x14ac:dyDescent="0.25">
      <c r="A40" s="1"/>
      <c r="B40" s="1"/>
      <c r="C40" s="1"/>
      <c r="D40" s="1"/>
      <c r="E40" s="1"/>
      <c r="F40" s="27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60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x14ac:dyDescent="0.25">
      <c r="A41" s="1"/>
      <c r="B41" s="1"/>
      <c r="C41" s="1"/>
      <c r="D41" s="1"/>
      <c r="E41" s="61"/>
      <c r="F41" s="28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</sheetData>
  <mergeCells count="92">
    <mergeCell ref="F36:F37"/>
    <mergeCell ref="AD1:AD2"/>
    <mergeCell ref="A1:N1"/>
    <mergeCell ref="O1:S2"/>
    <mergeCell ref="T1:T2"/>
    <mergeCell ref="U1:U2"/>
    <mergeCell ref="V1:V2"/>
    <mergeCell ref="W1:W2"/>
    <mergeCell ref="Y1:Y2"/>
    <mergeCell ref="Z1:Z2"/>
    <mergeCell ref="AA1:AA2"/>
    <mergeCell ref="AB1:AB2"/>
    <mergeCell ref="AC1:AC2"/>
    <mergeCell ref="AX1:AX2"/>
    <mergeCell ref="A2:N2"/>
    <mergeCell ref="A3:S3"/>
    <mergeCell ref="A4:S4"/>
    <mergeCell ref="A6:B10"/>
    <mergeCell ref="C6:E10"/>
    <mergeCell ref="G6:N6"/>
    <mergeCell ref="J7:N7"/>
    <mergeCell ref="J8:N8"/>
    <mergeCell ref="AQ1:AQ2"/>
    <mergeCell ref="AR1:AR2"/>
    <mergeCell ref="AS1:AS2"/>
    <mergeCell ref="AT1:AT2"/>
    <mergeCell ref="AU1:AU2"/>
    <mergeCell ref="AV1:AV2"/>
    <mergeCell ref="AK1:AK2"/>
    <mergeCell ref="A12:B14"/>
    <mergeCell ref="C12:C15"/>
    <mergeCell ref="D12:G14"/>
    <mergeCell ref="H12:R14"/>
    <mergeCell ref="AW1:AW2"/>
    <mergeCell ref="AL1:AL2"/>
    <mergeCell ref="AM1:AM2"/>
    <mergeCell ref="AN1:AN2"/>
    <mergeCell ref="AO1:AO2"/>
    <mergeCell ref="AP1:AP2"/>
    <mergeCell ref="AE1:AE2"/>
    <mergeCell ref="AF1:AF2"/>
    <mergeCell ref="AG1:AG2"/>
    <mergeCell ref="AH1:AH2"/>
    <mergeCell ref="AI1:AI2"/>
    <mergeCell ref="AJ1:AJ2"/>
    <mergeCell ref="AR13:AU14"/>
    <mergeCell ref="A31:E31"/>
    <mergeCell ref="X31:Y31"/>
    <mergeCell ref="AA31:AB31"/>
    <mergeCell ref="AC31:AD31"/>
    <mergeCell ref="AF31:AG31"/>
    <mergeCell ref="AH31:AI31"/>
    <mergeCell ref="AK31:AL31"/>
    <mergeCell ref="AM31:AN31"/>
    <mergeCell ref="S12:W14"/>
    <mergeCell ref="X12:AB12"/>
    <mergeCell ref="AC12:AG12"/>
    <mergeCell ref="AH12:AL12"/>
    <mergeCell ref="AM12:AQ12"/>
    <mergeCell ref="AR12:AU12"/>
    <mergeCell ref="X13:AB14"/>
    <mergeCell ref="A39:E39"/>
    <mergeCell ref="X39:Y39"/>
    <mergeCell ref="AA39:AB39"/>
    <mergeCell ref="AC39:AD39"/>
    <mergeCell ref="AF39:AG39"/>
    <mergeCell ref="A38:E38"/>
    <mergeCell ref="X38:Y38"/>
    <mergeCell ref="AA38:AB38"/>
    <mergeCell ref="AC38:AD38"/>
    <mergeCell ref="AF38:AG38"/>
    <mergeCell ref="AR39:AS39"/>
    <mergeCell ref="AM38:AN38"/>
    <mergeCell ref="AP38:AQ38"/>
    <mergeCell ref="AR38:AS38"/>
    <mergeCell ref="AP31:AQ31"/>
    <mergeCell ref="AR31:AS31"/>
    <mergeCell ref="H7:I7"/>
    <mergeCell ref="H8:I8"/>
    <mergeCell ref="H9:I9"/>
    <mergeCell ref="H10:I10"/>
    <mergeCell ref="AM39:AN39"/>
    <mergeCell ref="AH39:AI39"/>
    <mergeCell ref="AK39:AL39"/>
    <mergeCell ref="AC13:AG14"/>
    <mergeCell ref="AH13:AL14"/>
    <mergeCell ref="AM13:AQ14"/>
    <mergeCell ref="J9:N9"/>
    <mergeCell ref="J10:N10"/>
    <mergeCell ref="AP39:AQ39"/>
    <mergeCell ref="AH38:AI38"/>
    <mergeCell ref="AK38:AL38"/>
  </mergeCells>
  <dataValidations count="1">
    <dataValidation allowBlank="1" showInputMessage="1" showErrorMessage="1" error="Escriba un texto " promptTitle="Cualquier contenido" sqref="G21 G24 G27:G30"/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6DF3B08D03B34B91F992FA5829B101" ma:contentTypeVersion="13" ma:contentTypeDescription="Crear nuevo documento." ma:contentTypeScope="" ma:versionID="cc955f964cef0544bbbbbbae69fb9f1f">
  <xsd:schema xmlns:xsd="http://www.w3.org/2001/XMLSchema" xmlns:xs="http://www.w3.org/2001/XMLSchema" xmlns:p="http://schemas.microsoft.com/office/2006/metadata/properties" xmlns:ns3="918d46ae-bc80-4b93-8345-0c7a35c27299" xmlns:ns4="5074ac74-b766-45bb-bfb7-2b9c165faf29" targetNamespace="http://schemas.microsoft.com/office/2006/metadata/properties" ma:root="true" ma:fieldsID="52adc75e7b8f0af577385e638f7f2ee5" ns3:_="" ns4:_="">
    <xsd:import namespace="918d46ae-bc80-4b93-8345-0c7a35c27299"/>
    <xsd:import namespace="5074ac74-b766-45bb-bfb7-2b9c165fa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d46ae-bc80-4b93-8345-0c7a35c272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4ac74-b766-45bb-bfb7-2b9c165faf2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01A0DD-42A1-4B91-BE5F-8433EFB5AE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d46ae-bc80-4b93-8345-0c7a35c27299"/>
    <ds:schemaRef ds:uri="5074ac74-b766-45bb-bfb7-2b9c165fa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77369E-AE28-4DD1-97BD-D1E092F0438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5074ac74-b766-45bb-bfb7-2b9c165faf29"/>
    <ds:schemaRef ds:uri="http://schemas.microsoft.com/office/infopath/2007/PartnerControls"/>
    <ds:schemaRef ds:uri="http://purl.org/dc/terms/"/>
    <ds:schemaRef ds:uri="918d46ae-bc80-4b93-8345-0c7a35c2729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348804-F9F2-4846-BA87-C2B128F46D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GESTIÓN USME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Niño González</dc:creator>
  <cp:lastModifiedBy>Administrador</cp:lastModifiedBy>
  <dcterms:created xsi:type="dcterms:W3CDTF">2021-12-02T18:50:00Z</dcterms:created>
  <dcterms:modified xsi:type="dcterms:W3CDTF">2022-02-18T17:20:07Z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0x010100376DF3B08D03B34B91F992FA5829B101</vt:lpwstr>
  </property>
</Properties>
</file>